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omments1.xml" ContentType="application/vnd.openxmlformats-officedocument.spreadsheetml.comments+xml"/>
  <Override PartName="/xl/drawings/drawing2.xml" ContentType="application/vnd.openxmlformats-officedocument.drawing+xml"/>
  <Override PartName="/xl/charts/chart2.xml" ContentType="application/vnd.openxmlformats-officedocument.drawingml.chart+xml"/>
  <Override PartName="/xl/comments2.xml" ContentType="application/vnd.openxmlformats-officedocument.spreadsheetml.comments+xml"/>
  <Override PartName="/xl/drawings/drawing3.xml" ContentType="application/vnd.openxmlformats-officedocument.drawing+xml"/>
  <Override PartName="/xl/charts/chart3.xml" ContentType="application/vnd.openxmlformats-officedocument.drawingml.chart+xml"/>
  <Override PartName="/xl/comments3.xml" ContentType="application/vnd.openxmlformats-officedocument.spreadsheetml.comments+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3"/>
  <workbookPr codeName="ThisWorkbook" defaultThemeVersion="124226"/>
  <mc:AlternateContent xmlns:mc="http://schemas.openxmlformats.org/markup-compatibility/2006">
    <mc:Choice Requires="x15">
      <x15ac:absPath xmlns:x15ac="http://schemas.microsoft.com/office/spreadsheetml/2010/11/ac" url="W:\RESIDENZIALITA MINORI\RIDEFINZIONE RETTE 2021+DGC\ACCREDITAMENTO CEA CEAS CET NUOVE RETTE 2021\ALLEGATI AL DISCIPLINARE A_E\"/>
    </mc:Choice>
  </mc:AlternateContent>
  <xr:revisionPtr revIDLastSave="0" documentId="13_ncr:1_{E2CC0A16-806B-4157-92C6-1DF565F9953B}" xr6:coauthVersionLast="36" xr6:coauthVersionMax="36" xr10:uidLastSave="{00000000-0000-0000-0000-000000000000}"/>
  <bookViews>
    <workbookView xWindow="-195" yWindow="-90" windowWidth="12120" windowHeight="4365" tabRatio="875" xr2:uid="{00000000-000D-0000-FFFF-FFFF00000000}"/>
  </bookViews>
  <sheets>
    <sheet name="Anagrafica" sheetId="30" r:id="rId1"/>
    <sheet name="GENITORIALITA" sheetId="12" r:id="rId2"/>
    <sheet name="punteggio genitorialità" sheetId="21" r:id="rId3"/>
    <sheet name="MINORE" sheetId="14" r:id="rId4"/>
    <sheet name="punteggio minore" sheetId="23" r:id="rId5"/>
    <sheet name="CONTESTO_SOCIO_FAMILIARE" sheetId="15" r:id="rId6"/>
    <sheet name="punteggio contesto" sheetId="25" r:id="rId7"/>
    <sheet name="Sintesi obiettivi" sheetId="29" r:id="rId8"/>
  </sheets>
  <definedNames>
    <definedName name="_xlnm.Print_Area" localSheetId="0">Anagrafica!$B$1:$G$126</definedName>
    <definedName name="_xlnm.Print_Area" localSheetId="5">CONTESTO_SOCIO_FAMILIARE!$A$1:$M$38,CONTESTO_SOCIO_FAMILIARE!$A$40:$M$60</definedName>
    <definedName name="_xlnm.Print_Area" localSheetId="1">GENITORIALITA!$A$1:$M$106</definedName>
    <definedName name="_xlnm.Print_Area" localSheetId="3">MINORE!$A$1:$M$113</definedName>
    <definedName name="_xlnm.Print_Area" localSheetId="6">'punteggio contesto'!$H$1:$O$23</definedName>
    <definedName name="_xlnm.Print_Area" localSheetId="2">'punteggio genitorialità'!$H$1:$M$36</definedName>
    <definedName name="_xlnm.Print_Area" localSheetId="4">'punteggio minore'!$H$1:$M$35</definedName>
    <definedName name="_xlnm.Print_Area" localSheetId="7">'Sintesi obiettivi'!$A$1:$F$282</definedName>
  </definedNames>
  <calcPr calcId="191029"/>
</workbook>
</file>

<file path=xl/calcChain.xml><?xml version="1.0" encoding="utf-8"?>
<calcChain xmlns="http://schemas.openxmlformats.org/spreadsheetml/2006/main">
  <c r="E106" i="29" l="1"/>
  <c r="F106" i="29"/>
  <c r="E107" i="29"/>
  <c r="F107" i="29"/>
  <c r="E108" i="29"/>
  <c r="F108" i="29"/>
  <c r="E109" i="29"/>
  <c r="F109" i="29"/>
  <c r="E110" i="29"/>
  <c r="F110" i="29"/>
  <c r="E111" i="29"/>
  <c r="F111" i="29"/>
  <c r="E112" i="29"/>
  <c r="F112" i="29"/>
  <c r="E113" i="29"/>
  <c r="F113" i="29"/>
  <c r="E114" i="29"/>
  <c r="F114" i="29"/>
  <c r="E115" i="29"/>
  <c r="F115" i="29"/>
  <c r="E116" i="29"/>
  <c r="F116" i="29"/>
  <c r="E117" i="29"/>
  <c r="F117" i="29"/>
  <c r="E118" i="29"/>
  <c r="F118" i="29"/>
  <c r="E119" i="29"/>
  <c r="F119" i="29"/>
  <c r="E120" i="29"/>
  <c r="F120" i="29"/>
  <c r="E121" i="29"/>
  <c r="F121" i="29"/>
  <c r="E122" i="29"/>
  <c r="F122" i="29"/>
  <c r="E123" i="29"/>
  <c r="F123" i="29"/>
  <c r="E124" i="29"/>
  <c r="F124" i="29"/>
  <c r="E125" i="29"/>
  <c r="F125" i="29"/>
  <c r="E126" i="29"/>
  <c r="F126" i="29"/>
  <c r="E127" i="29"/>
  <c r="F127" i="29"/>
  <c r="E128" i="29"/>
  <c r="F128" i="29"/>
  <c r="E129" i="29"/>
  <c r="F129" i="29"/>
  <c r="E130" i="29"/>
  <c r="F130" i="29"/>
  <c r="E131" i="29"/>
  <c r="F131" i="29"/>
  <c r="E132" i="29"/>
  <c r="F132" i="29"/>
  <c r="E133" i="29"/>
  <c r="F133" i="29"/>
  <c r="E134" i="29"/>
  <c r="F134" i="29"/>
  <c r="E135" i="29"/>
  <c r="F135" i="29"/>
  <c r="E136" i="29"/>
  <c r="F136" i="29"/>
  <c r="E137" i="29"/>
  <c r="F137" i="29"/>
  <c r="E138" i="29"/>
  <c r="F138" i="29"/>
  <c r="E139" i="29"/>
  <c r="F139" i="29"/>
  <c r="E140" i="29"/>
  <c r="F140" i="29"/>
  <c r="E141" i="29"/>
  <c r="F141" i="29"/>
  <c r="E142" i="29"/>
  <c r="F142" i="29"/>
  <c r="E143" i="29"/>
  <c r="F143" i="29"/>
  <c r="E144" i="29"/>
  <c r="F144" i="29"/>
  <c r="E145" i="29"/>
  <c r="F145" i="29"/>
  <c r="E146" i="29"/>
  <c r="F146" i="29"/>
  <c r="E147" i="29"/>
  <c r="F147" i="29"/>
  <c r="E148" i="29"/>
  <c r="F148" i="29"/>
  <c r="E149" i="29"/>
  <c r="F149" i="29"/>
  <c r="E150" i="29"/>
  <c r="F150" i="29"/>
  <c r="E151" i="29"/>
  <c r="F151" i="29"/>
  <c r="E152" i="29"/>
  <c r="F152" i="29"/>
  <c r="E153" i="29"/>
  <c r="F153" i="29"/>
  <c r="E154" i="29"/>
  <c r="F154" i="29"/>
  <c r="E155" i="29"/>
  <c r="F155" i="29"/>
  <c r="E156" i="29"/>
  <c r="F156" i="29"/>
  <c r="E157" i="29"/>
  <c r="F157" i="29"/>
  <c r="E158" i="29"/>
  <c r="F158" i="29"/>
  <c r="E159" i="29"/>
  <c r="F159" i="29"/>
  <c r="E160" i="29"/>
  <c r="F160" i="29"/>
  <c r="E161" i="29"/>
  <c r="F161" i="29"/>
  <c r="E162" i="29"/>
  <c r="F162" i="29"/>
  <c r="E163" i="29"/>
  <c r="F163" i="29"/>
  <c r="E164" i="29"/>
  <c r="F164" i="29"/>
  <c r="E165" i="29"/>
  <c r="F165" i="29"/>
  <c r="E166" i="29"/>
  <c r="F166" i="29"/>
  <c r="E167" i="29"/>
  <c r="F167" i="29"/>
  <c r="E168" i="29"/>
  <c r="F168" i="29"/>
  <c r="E169" i="29"/>
  <c r="F169" i="29"/>
  <c r="E170" i="29"/>
  <c r="F170" i="29"/>
  <c r="E171" i="29"/>
  <c r="F171" i="29"/>
  <c r="E172" i="29"/>
  <c r="F172" i="29"/>
  <c r="E173" i="29"/>
  <c r="F173" i="29"/>
  <c r="E174" i="29"/>
  <c r="F174" i="29"/>
  <c r="E175" i="29"/>
  <c r="F175" i="29"/>
  <c r="E176" i="29"/>
  <c r="F176" i="29"/>
  <c r="E177" i="29"/>
  <c r="F177" i="29"/>
  <c r="E178" i="29"/>
  <c r="F178" i="29"/>
  <c r="E179" i="29"/>
  <c r="F179" i="29"/>
  <c r="E180" i="29"/>
  <c r="F180" i="29"/>
  <c r="E181" i="29"/>
  <c r="F181" i="29"/>
  <c r="E182" i="29"/>
  <c r="F182" i="29"/>
  <c r="E183" i="29"/>
  <c r="F183" i="29"/>
  <c r="E184" i="29"/>
  <c r="F184" i="29"/>
  <c r="E185" i="29"/>
  <c r="F185" i="29"/>
  <c r="E186" i="29"/>
  <c r="F186" i="29"/>
  <c r="E187" i="29"/>
  <c r="F187" i="29"/>
  <c r="E188" i="29"/>
  <c r="F188" i="29"/>
  <c r="E189" i="29"/>
  <c r="F189" i="29"/>
  <c r="E190" i="29"/>
  <c r="F190" i="29"/>
  <c r="E191" i="29"/>
  <c r="F191" i="29"/>
  <c r="E192" i="29"/>
  <c r="F192" i="29"/>
  <c r="E193" i="29"/>
  <c r="F193" i="29"/>
  <c r="E194" i="29"/>
  <c r="F194" i="29"/>
  <c r="E195" i="29"/>
  <c r="F195" i="29"/>
  <c r="E196" i="29"/>
  <c r="F196" i="29"/>
  <c r="E197" i="29"/>
  <c r="F197" i="29"/>
  <c r="E198" i="29"/>
  <c r="F198" i="29"/>
  <c r="E199" i="29"/>
  <c r="F199" i="29"/>
  <c r="E200" i="29"/>
  <c r="F200" i="29"/>
  <c r="E201" i="29"/>
  <c r="F201" i="29"/>
  <c r="E202" i="29"/>
  <c r="F202" i="29"/>
  <c r="E203" i="29"/>
  <c r="F203" i="29"/>
  <c r="E204" i="29"/>
  <c r="F204" i="29"/>
  <c r="E205" i="29"/>
  <c r="F205" i="29"/>
  <c r="E206" i="29"/>
  <c r="F206" i="29"/>
  <c r="E207" i="29"/>
  <c r="F207" i="29"/>
  <c r="E208" i="29"/>
  <c r="F208" i="29"/>
  <c r="E209" i="29"/>
  <c r="F209" i="29"/>
  <c r="E210" i="29"/>
  <c r="F210" i="29"/>
  <c r="E211" i="29"/>
  <c r="F211" i="29"/>
  <c r="E212" i="29"/>
  <c r="F212" i="29"/>
  <c r="E213" i="29"/>
  <c r="F213" i="29"/>
  <c r="E214" i="29"/>
  <c r="F214" i="29"/>
  <c r="E215" i="29"/>
  <c r="F215" i="29"/>
  <c r="E216" i="29"/>
  <c r="F216" i="29"/>
  <c r="E217" i="29"/>
  <c r="F217" i="29"/>
  <c r="E218" i="29"/>
  <c r="F218" i="29"/>
  <c r="E219" i="29"/>
  <c r="F219" i="29"/>
  <c r="E220" i="29"/>
  <c r="F220" i="29"/>
  <c r="E221" i="29"/>
  <c r="F221" i="29"/>
  <c r="E222" i="29"/>
  <c r="F222" i="29"/>
  <c r="E223" i="29"/>
  <c r="F223" i="29"/>
  <c r="E224" i="29"/>
  <c r="F224" i="29"/>
  <c r="E225" i="29"/>
  <c r="F225" i="29"/>
  <c r="D213" i="29"/>
  <c r="D214" i="29"/>
  <c r="D215" i="29"/>
  <c r="D216" i="29"/>
  <c r="D217" i="29"/>
  <c r="D218" i="29"/>
  <c r="D219" i="29"/>
  <c r="D220" i="29"/>
  <c r="D221" i="29"/>
  <c r="D222" i="29"/>
  <c r="D223" i="29"/>
  <c r="D224" i="29"/>
  <c r="D225" i="29"/>
  <c r="D212" i="29"/>
  <c r="D211" i="29"/>
  <c r="D210" i="29"/>
  <c r="D203" i="29"/>
  <c r="D204" i="29"/>
  <c r="D205" i="29"/>
  <c r="D206" i="29"/>
  <c r="D207" i="29"/>
  <c r="D208" i="29"/>
  <c r="D209" i="29"/>
  <c r="D202" i="29"/>
  <c r="D201" i="29"/>
  <c r="D178" i="29"/>
  <c r="D179" i="29"/>
  <c r="D180" i="29"/>
  <c r="D181" i="29"/>
  <c r="D182" i="29"/>
  <c r="D183" i="29"/>
  <c r="D184" i="29"/>
  <c r="D185" i="29"/>
  <c r="D186" i="29"/>
  <c r="D187" i="29"/>
  <c r="D188" i="29"/>
  <c r="D189" i="29"/>
  <c r="D190" i="29"/>
  <c r="D191" i="29"/>
  <c r="D192" i="29"/>
  <c r="D193" i="29"/>
  <c r="D194" i="29"/>
  <c r="D195" i="29"/>
  <c r="D196" i="29"/>
  <c r="D197" i="29"/>
  <c r="D198" i="29"/>
  <c r="D199" i="29"/>
  <c r="D200" i="29"/>
  <c r="D177" i="29"/>
  <c r="D176" i="29"/>
  <c r="D173" i="29"/>
  <c r="D174" i="29"/>
  <c r="D175" i="29"/>
  <c r="D172" i="29"/>
  <c r="D171" i="29"/>
  <c r="D167" i="29"/>
  <c r="D168" i="29"/>
  <c r="D169" i="29"/>
  <c r="D170" i="29"/>
  <c r="D163" i="29"/>
  <c r="D164" i="29"/>
  <c r="D165" i="29"/>
  <c r="D166" i="29"/>
  <c r="D162" i="29"/>
  <c r="D161" i="29"/>
  <c r="B221" i="29"/>
  <c r="B216" i="29"/>
  <c r="B211" i="29"/>
  <c r="B206" i="29"/>
  <c r="B201" i="29"/>
  <c r="B196" i="29"/>
  <c r="B191" i="29"/>
  <c r="B186" i="29"/>
  <c r="B181" i="29"/>
  <c r="B176" i="29"/>
  <c r="B171" i="29"/>
  <c r="B166" i="29"/>
  <c r="B161" i="29"/>
  <c r="B156" i="29"/>
  <c r="B151" i="29"/>
  <c r="B146" i="29"/>
  <c r="B141" i="29"/>
  <c r="B136" i="29"/>
  <c r="B131" i="29"/>
  <c r="B126" i="29"/>
  <c r="D153" i="29"/>
  <c r="D154" i="29"/>
  <c r="D155" i="29"/>
  <c r="D156" i="29"/>
  <c r="D157" i="29"/>
  <c r="D158" i="29"/>
  <c r="D159" i="29"/>
  <c r="D160" i="29"/>
  <c r="D148" i="29"/>
  <c r="D149" i="29"/>
  <c r="D150" i="29"/>
  <c r="D151" i="29"/>
  <c r="D152" i="29"/>
  <c r="D147" i="29"/>
  <c r="D146" i="29"/>
  <c r="D145" i="29"/>
  <c r="D142" i="29"/>
  <c r="D143" i="29"/>
  <c r="D144" i="29"/>
  <c r="D128" i="29"/>
  <c r="D129" i="29"/>
  <c r="D130" i="29"/>
  <c r="D131" i="29"/>
  <c r="D132" i="29"/>
  <c r="D133" i="29"/>
  <c r="D134" i="29"/>
  <c r="D135" i="29"/>
  <c r="D136" i="29"/>
  <c r="D137" i="29"/>
  <c r="D138" i="29"/>
  <c r="D139" i="29"/>
  <c r="D140" i="29"/>
  <c r="D141" i="29"/>
  <c r="D127" i="29"/>
  <c r="D126" i="29"/>
  <c r="D183" i="23" l="1"/>
  <c r="D182" i="23"/>
  <c r="D181" i="23"/>
  <c r="D179" i="23"/>
  <c r="D178" i="23"/>
  <c r="D176" i="23"/>
  <c r="D175" i="23"/>
  <c r="D174" i="23"/>
  <c r="D173" i="23"/>
  <c r="D172" i="23"/>
  <c r="D170" i="23"/>
  <c r="D168" i="23"/>
  <c r="D167" i="23"/>
  <c r="D165" i="23"/>
  <c r="D164" i="23"/>
  <c r="D163" i="23"/>
  <c r="D161" i="23"/>
  <c r="D160" i="23"/>
  <c r="D159" i="23"/>
  <c r="D158" i="23"/>
  <c r="D156" i="23"/>
  <c r="D155" i="23"/>
  <c r="D154" i="23"/>
  <c r="D153" i="23"/>
  <c r="D145" i="23"/>
  <c r="D144" i="23"/>
  <c r="D143" i="23"/>
  <c r="D141" i="23"/>
  <c r="D140" i="23"/>
  <c r="D138" i="23"/>
  <c r="D137" i="23"/>
  <c r="D136" i="23"/>
  <c r="D135" i="23"/>
  <c r="D134" i="23"/>
  <c r="D132" i="23"/>
  <c r="D130" i="23"/>
  <c r="D129" i="23"/>
  <c r="D127" i="23"/>
  <c r="D126" i="23"/>
  <c r="D125" i="23"/>
  <c r="D123" i="23"/>
  <c r="D122" i="23"/>
  <c r="D121" i="23"/>
  <c r="D120" i="23"/>
  <c r="D118" i="23"/>
  <c r="D117" i="23"/>
  <c r="D116" i="23"/>
  <c r="D115" i="23"/>
  <c r="D32" i="23"/>
  <c r="D31" i="23"/>
  <c r="D33" i="23" s="1"/>
  <c r="D30" i="23"/>
  <c r="D28" i="23"/>
  <c r="D27" i="23"/>
  <c r="D25" i="23"/>
  <c r="D24" i="23"/>
  <c r="D23" i="23"/>
  <c r="D22" i="23"/>
  <c r="D21" i="23"/>
  <c r="D26" i="23" s="1"/>
  <c r="D19" i="23"/>
  <c r="D17" i="23"/>
  <c r="D16" i="23"/>
  <c r="D14" i="23"/>
  <c r="D13" i="23"/>
  <c r="D12" i="23"/>
  <c r="D15" i="23" s="1"/>
  <c r="I4" i="23" s="1"/>
  <c r="D10" i="23"/>
  <c r="D9" i="23"/>
  <c r="D8" i="23"/>
  <c r="D7" i="23"/>
  <c r="D5" i="23"/>
  <c r="D4" i="23"/>
  <c r="D3" i="23"/>
  <c r="D2" i="23"/>
  <c r="D29" i="23"/>
  <c r="I8" i="23" s="1"/>
  <c r="D20" i="23"/>
  <c r="I6" i="23" s="1"/>
  <c r="D107" i="23"/>
  <c r="D106" i="23"/>
  <c r="D105" i="23"/>
  <c r="D103" i="23"/>
  <c r="D102" i="23"/>
  <c r="D100" i="23"/>
  <c r="D99" i="23"/>
  <c r="D98" i="23"/>
  <c r="D97" i="23"/>
  <c r="D96" i="23"/>
  <c r="D94" i="23"/>
  <c r="D92" i="23"/>
  <c r="D91" i="23"/>
  <c r="D89" i="23"/>
  <c r="D88" i="23"/>
  <c r="D87" i="23"/>
  <c r="D85" i="23"/>
  <c r="D84" i="23"/>
  <c r="D83" i="23"/>
  <c r="D82" i="23"/>
  <c r="D80" i="23"/>
  <c r="D79" i="23"/>
  <c r="D78" i="23"/>
  <c r="D77" i="23"/>
  <c r="D95" i="23"/>
  <c r="E95" i="23" s="1"/>
  <c r="D104" i="23"/>
  <c r="E104" i="23" s="1"/>
  <c r="D62" i="23"/>
  <c r="D6" i="23" l="1"/>
  <c r="E6" i="23" s="1"/>
  <c r="D101" i="23"/>
  <c r="E33" i="23"/>
  <c r="I9" i="23"/>
  <c r="K7" i="23"/>
  <c r="E101" i="23"/>
  <c r="E26" i="23"/>
  <c r="I7" i="23"/>
  <c r="D81" i="23"/>
  <c r="D86" i="23"/>
  <c r="D90" i="23"/>
  <c r="K6" i="23"/>
  <c r="E15" i="23"/>
  <c r="E20" i="23"/>
  <c r="K8" i="23"/>
  <c r="D93" i="23"/>
  <c r="D18" i="23"/>
  <c r="D11" i="23"/>
  <c r="D108" i="23"/>
  <c r="D180" i="23"/>
  <c r="D171" i="23"/>
  <c r="D169" i="23"/>
  <c r="D157" i="23"/>
  <c r="D146" i="23"/>
  <c r="D133" i="23"/>
  <c r="D128" i="23"/>
  <c r="D124" i="23"/>
  <c r="D119" i="23"/>
  <c r="D69" i="23"/>
  <c r="D68" i="23"/>
  <c r="D67" i="23"/>
  <c r="D65" i="23"/>
  <c r="D64" i="23"/>
  <c r="D61" i="23"/>
  <c r="D60" i="23"/>
  <c r="D59" i="23"/>
  <c r="D58" i="23"/>
  <c r="D56" i="23"/>
  <c r="D57" i="23" s="1"/>
  <c r="J6" i="23" s="1"/>
  <c r="D54" i="23"/>
  <c r="D53" i="23"/>
  <c r="D51" i="23"/>
  <c r="D50" i="23"/>
  <c r="D49" i="23"/>
  <c r="D47" i="23"/>
  <c r="D46" i="23"/>
  <c r="D45" i="23"/>
  <c r="D44" i="23"/>
  <c r="D42" i="23"/>
  <c r="D41" i="23"/>
  <c r="D40" i="23"/>
  <c r="D39" i="23"/>
  <c r="I2" i="23" l="1"/>
  <c r="E119" i="23"/>
  <c r="L2" i="23"/>
  <c r="E146" i="23"/>
  <c r="L9" i="23"/>
  <c r="M8" i="23"/>
  <c r="E180" i="23"/>
  <c r="E11" i="23"/>
  <c r="I3" i="23"/>
  <c r="K5" i="23"/>
  <c r="E93" i="23"/>
  <c r="E124" i="23"/>
  <c r="L3" i="23"/>
  <c r="E133" i="23"/>
  <c r="L6" i="23"/>
  <c r="M2" i="23"/>
  <c r="E157" i="23"/>
  <c r="M6" i="23"/>
  <c r="E171" i="23"/>
  <c r="E108" i="23"/>
  <c r="K9" i="23"/>
  <c r="E18" i="23"/>
  <c r="I5" i="23"/>
  <c r="E90" i="23"/>
  <c r="K4" i="23"/>
  <c r="E81" i="23"/>
  <c r="K2" i="23"/>
  <c r="E128" i="23"/>
  <c r="L4" i="23"/>
  <c r="E169" i="23"/>
  <c r="M5" i="23"/>
  <c r="K3" i="23"/>
  <c r="E86" i="23"/>
  <c r="D166" i="23"/>
  <c r="E29" i="23"/>
  <c r="D66" i="23"/>
  <c r="D162" i="23"/>
  <c r="D177" i="23"/>
  <c r="D131" i="23"/>
  <c r="D139" i="23"/>
  <c r="D184" i="23"/>
  <c r="D142" i="23"/>
  <c r="D55" i="23"/>
  <c r="E57" i="23"/>
  <c r="D48" i="23"/>
  <c r="J3" i="23" s="1"/>
  <c r="D52" i="23"/>
  <c r="D43" i="23"/>
  <c r="J2" i="23" s="1"/>
  <c r="E55" i="23" l="1"/>
  <c r="J5" i="23"/>
  <c r="E184" i="23"/>
  <c r="M9" i="23"/>
  <c r="E162" i="23"/>
  <c r="M3" i="23"/>
  <c r="E52" i="23"/>
  <c r="J4" i="23"/>
  <c r="E142" i="23"/>
  <c r="L8" i="23"/>
  <c r="E139" i="23"/>
  <c r="L7" i="23"/>
  <c r="E177" i="23"/>
  <c r="M7" i="23"/>
  <c r="E66" i="23"/>
  <c r="J8" i="23"/>
  <c r="M4" i="23"/>
  <c r="E166" i="23"/>
  <c r="B109" i="23"/>
  <c r="E101" i="30" s="1"/>
  <c r="B34" i="23"/>
  <c r="C101" i="30" s="1"/>
  <c r="E131" i="23"/>
  <c r="B147" i="23" s="1"/>
  <c r="F101" i="30" s="1"/>
  <c r="L5" i="23"/>
  <c r="B185" i="23"/>
  <c r="G101" i="30" s="1"/>
  <c r="E48" i="23"/>
  <c r="E43" i="23"/>
  <c r="D63" i="23"/>
  <c r="D121" i="29"/>
  <c r="D122" i="29"/>
  <c r="D123" i="29"/>
  <c r="D124" i="29"/>
  <c r="D125" i="29"/>
  <c r="D111" i="29"/>
  <c r="D112" i="29"/>
  <c r="D113" i="29"/>
  <c r="D114" i="29"/>
  <c r="D115" i="29"/>
  <c r="D116" i="29"/>
  <c r="D117" i="29"/>
  <c r="D118" i="29"/>
  <c r="D119" i="29"/>
  <c r="D120" i="29"/>
  <c r="D107" i="29"/>
  <c r="D108" i="29"/>
  <c r="D109" i="29"/>
  <c r="D110" i="29"/>
  <c r="D106" i="29"/>
  <c r="B121" i="29"/>
  <c r="B116" i="29"/>
  <c r="B111" i="29"/>
  <c r="B106" i="29"/>
  <c r="E63" i="23" l="1"/>
  <c r="J7" i="23"/>
  <c r="E227" i="29"/>
  <c r="F227" i="29"/>
  <c r="E228" i="29"/>
  <c r="F228" i="29"/>
  <c r="E229" i="29"/>
  <c r="F229" i="29"/>
  <c r="E230" i="29"/>
  <c r="F230" i="29"/>
  <c r="E231" i="29"/>
  <c r="F231" i="29"/>
  <c r="E232" i="29"/>
  <c r="F232" i="29"/>
  <c r="E233" i="29"/>
  <c r="F233" i="29"/>
  <c r="E234" i="29"/>
  <c r="F234" i="29"/>
  <c r="E235" i="29"/>
  <c r="F235" i="29"/>
  <c r="E236" i="29"/>
  <c r="F236" i="29"/>
  <c r="E237" i="29"/>
  <c r="F237" i="29"/>
  <c r="E238" i="29"/>
  <c r="F238" i="29"/>
  <c r="E239" i="29"/>
  <c r="F239" i="29"/>
  <c r="E240" i="29"/>
  <c r="F240" i="29"/>
  <c r="E241" i="29"/>
  <c r="F241" i="29"/>
  <c r="E242" i="29"/>
  <c r="F242" i="29"/>
  <c r="E243" i="29"/>
  <c r="F243" i="29"/>
  <c r="E244" i="29"/>
  <c r="F244" i="29"/>
  <c r="E245" i="29"/>
  <c r="F245" i="29"/>
  <c r="E246" i="29"/>
  <c r="F246" i="29"/>
  <c r="E247" i="29"/>
  <c r="F247" i="29"/>
  <c r="E248" i="29"/>
  <c r="F248" i="29"/>
  <c r="E249" i="29"/>
  <c r="F249" i="29"/>
  <c r="E250" i="29"/>
  <c r="F250" i="29"/>
  <c r="E251" i="29"/>
  <c r="F251" i="29"/>
  <c r="E252" i="29"/>
  <c r="F252" i="29"/>
  <c r="E253" i="29"/>
  <c r="F253" i="29"/>
  <c r="E254" i="29"/>
  <c r="F254" i="29"/>
  <c r="E255" i="29"/>
  <c r="F255" i="29"/>
  <c r="E256" i="29"/>
  <c r="F256" i="29"/>
  <c r="E257" i="29"/>
  <c r="F257" i="29"/>
  <c r="E258" i="29"/>
  <c r="F258" i="29"/>
  <c r="E259" i="29"/>
  <c r="F259" i="29"/>
  <c r="E260" i="29"/>
  <c r="F260" i="29"/>
  <c r="E261" i="29"/>
  <c r="F261" i="29"/>
  <c r="E262" i="29"/>
  <c r="F262" i="29"/>
  <c r="E263" i="29"/>
  <c r="F263" i="29"/>
  <c r="E264" i="29"/>
  <c r="F264" i="29"/>
  <c r="E265" i="29"/>
  <c r="F265" i="29"/>
  <c r="E266" i="29"/>
  <c r="F266" i="29"/>
  <c r="E267" i="29"/>
  <c r="F267" i="29"/>
  <c r="E268" i="29"/>
  <c r="F268" i="29"/>
  <c r="E269" i="29"/>
  <c r="F269" i="29"/>
  <c r="E270" i="29"/>
  <c r="F270" i="29"/>
  <c r="E271" i="29"/>
  <c r="F271" i="29"/>
  <c r="E272" i="29"/>
  <c r="F272" i="29"/>
  <c r="E273" i="29"/>
  <c r="F273" i="29"/>
  <c r="E274" i="29"/>
  <c r="F274" i="29"/>
  <c r="E275" i="29"/>
  <c r="F275" i="29"/>
  <c r="E276" i="29"/>
  <c r="F276" i="29"/>
  <c r="E277" i="29"/>
  <c r="F277" i="29"/>
  <c r="E278" i="29"/>
  <c r="F278" i="29"/>
  <c r="E279" i="29"/>
  <c r="F279" i="29"/>
  <c r="E280" i="29"/>
  <c r="F280" i="29"/>
  <c r="E281" i="29"/>
  <c r="F281" i="29"/>
  <c r="D263" i="29"/>
  <c r="D264" i="29"/>
  <c r="D265" i="29"/>
  <c r="D266" i="29"/>
  <c r="D267" i="29"/>
  <c r="D268" i="29"/>
  <c r="D269" i="29"/>
  <c r="D270" i="29"/>
  <c r="D271" i="29"/>
  <c r="D272" i="29"/>
  <c r="D273" i="29"/>
  <c r="D274" i="29"/>
  <c r="D275" i="29"/>
  <c r="D276" i="29"/>
  <c r="D277" i="29"/>
  <c r="D278" i="29"/>
  <c r="D279" i="29"/>
  <c r="D280" i="29"/>
  <c r="D281" i="29"/>
  <c r="D262" i="29"/>
  <c r="D253" i="29"/>
  <c r="D254" i="29"/>
  <c r="D255" i="29"/>
  <c r="D256" i="29"/>
  <c r="D257" i="29"/>
  <c r="D258" i="29"/>
  <c r="D259" i="29"/>
  <c r="D260" i="29"/>
  <c r="D261" i="29"/>
  <c r="D252" i="29"/>
  <c r="D243" i="29"/>
  <c r="D244" i="29"/>
  <c r="D245" i="29"/>
  <c r="D246" i="29"/>
  <c r="D247" i="29"/>
  <c r="D248" i="29"/>
  <c r="D249" i="29"/>
  <c r="D250" i="29"/>
  <c r="D251" i="29"/>
  <c r="D242" i="29"/>
  <c r="D228" i="29"/>
  <c r="D229" i="29"/>
  <c r="D230" i="29"/>
  <c r="D231" i="29"/>
  <c r="D232" i="29"/>
  <c r="D233" i="29"/>
  <c r="D234" i="29"/>
  <c r="D235" i="29"/>
  <c r="D236" i="29"/>
  <c r="D237" i="29"/>
  <c r="D238" i="29"/>
  <c r="D239" i="29"/>
  <c r="D240" i="29"/>
  <c r="D241" i="29"/>
  <c r="D227" i="29"/>
  <c r="B277" i="29"/>
  <c r="B272" i="29"/>
  <c r="B267" i="29"/>
  <c r="B262" i="29"/>
  <c r="B257" i="29"/>
  <c r="B252" i="29"/>
  <c r="B247" i="29"/>
  <c r="B242" i="29"/>
  <c r="B237" i="29"/>
  <c r="B232" i="29"/>
  <c r="B227" i="29"/>
  <c r="E5" i="29"/>
  <c r="F5" i="29"/>
  <c r="E6" i="29"/>
  <c r="F6" i="29"/>
  <c r="E7" i="29"/>
  <c r="F7" i="29"/>
  <c r="E8" i="29"/>
  <c r="F8" i="29"/>
  <c r="E9" i="29"/>
  <c r="F9" i="29"/>
  <c r="E10" i="29"/>
  <c r="F10" i="29"/>
  <c r="E11" i="29"/>
  <c r="F11" i="29"/>
  <c r="E12" i="29"/>
  <c r="F12" i="29"/>
  <c r="E13" i="29"/>
  <c r="F13" i="29"/>
  <c r="E14" i="29"/>
  <c r="F14" i="29"/>
  <c r="E15" i="29"/>
  <c r="F15" i="29"/>
  <c r="E16" i="29"/>
  <c r="F16" i="29"/>
  <c r="E17" i="29"/>
  <c r="F17" i="29"/>
  <c r="E18" i="29"/>
  <c r="F18" i="29"/>
  <c r="E19" i="29"/>
  <c r="F19" i="29"/>
  <c r="E20" i="29"/>
  <c r="F20" i="29"/>
  <c r="E21" i="29"/>
  <c r="F21" i="29"/>
  <c r="E22" i="29"/>
  <c r="F22" i="29"/>
  <c r="E23" i="29"/>
  <c r="F23" i="29"/>
  <c r="E24" i="29"/>
  <c r="F24" i="29"/>
  <c r="E25" i="29"/>
  <c r="F25" i="29"/>
  <c r="E26" i="29"/>
  <c r="F26" i="29"/>
  <c r="E27" i="29"/>
  <c r="F27" i="29"/>
  <c r="E28" i="29"/>
  <c r="F28" i="29"/>
  <c r="E29" i="29"/>
  <c r="F29" i="29"/>
  <c r="E30" i="29"/>
  <c r="F30" i="29"/>
  <c r="E31" i="29"/>
  <c r="F31" i="29"/>
  <c r="E32" i="29"/>
  <c r="F32" i="29"/>
  <c r="E33" i="29"/>
  <c r="F33" i="29"/>
  <c r="E34" i="29"/>
  <c r="F34" i="29"/>
  <c r="E35" i="29"/>
  <c r="F35" i="29"/>
  <c r="E36" i="29"/>
  <c r="F36" i="29"/>
  <c r="E37" i="29"/>
  <c r="F37" i="29"/>
  <c r="E38" i="29"/>
  <c r="F38" i="29"/>
  <c r="E39" i="29"/>
  <c r="F39" i="29"/>
  <c r="E40" i="29"/>
  <c r="F40" i="29"/>
  <c r="E41" i="29"/>
  <c r="F41" i="29"/>
  <c r="E42" i="29"/>
  <c r="F42" i="29"/>
  <c r="E43" i="29"/>
  <c r="F43" i="29"/>
  <c r="E44" i="29"/>
  <c r="F44" i="29"/>
  <c r="E45" i="29"/>
  <c r="F45" i="29"/>
  <c r="E46" i="29"/>
  <c r="F46" i="29"/>
  <c r="E47" i="29"/>
  <c r="F47" i="29"/>
  <c r="E48" i="29"/>
  <c r="F48" i="29"/>
  <c r="E49" i="29"/>
  <c r="F49" i="29"/>
  <c r="E50" i="29"/>
  <c r="F50" i="29"/>
  <c r="E51" i="29"/>
  <c r="F51" i="29"/>
  <c r="E52" i="29"/>
  <c r="F52" i="29"/>
  <c r="E53" i="29"/>
  <c r="F53" i="29"/>
  <c r="E54" i="29"/>
  <c r="F54" i="29"/>
  <c r="E55" i="29"/>
  <c r="F55" i="29"/>
  <c r="E56" i="29"/>
  <c r="F56" i="29"/>
  <c r="E57" i="29"/>
  <c r="F57" i="29"/>
  <c r="E58" i="29"/>
  <c r="F58" i="29"/>
  <c r="E59" i="29"/>
  <c r="F59" i="29"/>
  <c r="E60" i="29"/>
  <c r="F60" i="29"/>
  <c r="E61" i="29"/>
  <c r="F61" i="29"/>
  <c r="E62" i="29"/>
  <c r="F62" i="29"/>
  <c r="E63" i="29"/>
  <c r="F63" i="29"/>
  <c r="E64" i="29"/>
  <c r="F64" i="29"/>
  <c r="E65" i="29"/>
  <c r="F65" i="29"/>
  <c r="E66" i="29"/>
  <c r="F66" i="29"/>
  <c r="E67" i="29"/>
  <c r="F67" i="29"/>
  <c r="E68" i="29"/>
  <c r="F68" i="29"/>
  <c r="E69" i="29"/>
  <c r="F69" i="29"/>
  <c r="E70" i="29"/>
  <c r="F70" i="29"/>
  <c r="E71" i="29"/>
  <c r="F71" i="29"/>
  <c r="E72" i="29"/>
  <c r="F72" i="29"/>
  <c r="E73" i="29"/>
  <c r="F73" i="29"/>
  <c r="E74" i="29"/>
  <c r="F74" i="29"/>
  <c r="E75" i="29"/>
  <c r="F75" i="29"/>
  <c r="E76" i="29"/>
  <c r="F76" i="29"/>
  <c r="E77" i="29"/>
  <c r="F77" i="29"/>
  <c r="E78" i="29"/>
  <c r="F78" i="29"/>
  <c r="E79" i="29"/>
  <c r="F79" i="29"/>
  <c r="E80" i="29"/>
  <c r="F80" i="29"/>
  <c r="E81" i="29"/>
  <c r="F81" i="29"/>
  <c r="E82" i="29"/>
  <c r="F82" i="29"/>
  <c r="E83" i="29"/>
  <c r="F83" i="29"/>
  <c r="E84" i="29"/>
  <c r="F84" i="29"/>
  <c r="E85" i="29"/>
  <c r="F85" i="29"/>
  <c r="E86" i="29"/>
  <c r="F86" i="29"/>
  <c r="E87" i="29"/>
  <c r="F87" i="29"/>
  <c r="E88" i="29"/>
  <c r="F88" i="29"/>
  <c r="E89" i="29"/>
  <c r="F89" i="29"/>
  <c r="E90" i="29"/>
  <c r="F90" i="29"/>
  <c r="E91" i="29"/>
  <c r="F91" i="29"/>
  <c r="E92" i="29"/>
  <c r="F92" i="29"/>
  <c r="E93" i="29"/>
  <c r="F93" i="29"/>
  <c r="E94" i="29"/>
  <c r="F94" i="29"/>
  <c r="E95" i="29"/>
  <c r="F95" i="29"/>
  <c r="E96" i="29"/>
  <c r="F96" i="29"/>
  <c r="E97" i="29"/>
  <c r="F97" i="29"/>
  <c r="E98" i="29"/>
  <c r="F98" i="29"/>
  <c r="E99" i="29"/>
  <c r="F99" i="29"/>
  <c r="E100" i="29"/>
  <c r="F100" i="29"/>
  <c r="E101" i="29"/>
  <c r="F101" i="29"/>
  <c r="E102" i="29"/>
  <c r="F102" i="29"/>
  <c r="E103" i="29"/>
  <c r="F103" i="29"/>
  <c r="E104" i="29"/>
  <c r="F104" i="29"/>
  <c r="D91" i="29"/>
  <c r="D92" i="29"/>
  <c r="D93" i="29"/>
  <c r="D94" i="29"/>
  <c r="D95" i="29"/>
  <c r="D96" i="29"/>
  <c r="D97" i="29"/>
  <c r="D98" i="29"/>
  <c r="D99" i="29"/>
  <c r="D100" i="29"/>
  <c r="D101" i="29"/>
  <c r="D102" i="29"/>
  <c r="D103" i="29"/>
  <c r="D104" i="29"/>
  <c r="D90" i="29"/>
  <c r="D66" i="29"/>
  <c r="D67" i="29"/>
  <c r="D68" i="29"/>
  <c r="D69" i="29"/>
  <c r="D70" i="29"/>
  <c r="D71" i="29"/>
  <c r="D72" i="29"/>
  <c r="D73" i="29"/>
  <c r="D74" i="29"/>
  <c r="D75" i="29"/>
  <c r="D76" i="29"/>
  <c r="D77" i="29"/>
  <c r="D78" i="29"/>
  <c r="D79" i="29"/>
  <c r="D80" i="29"/>
  <c r="D81" i="29"/>
  <c r="D82" i="29"/>
  <c r="D83" i="29"/>
  <c r="D84" i="29"/>
  <c r="D85" i="29"/>
  <c r="D86" i="29"/>
  <c r="D87" i="29"/>
  <c r="D88" i="29"/>
  <c r="D89" i="29"/>
  <c r="D65" i="29"/>
  <c r="D31" i="29"/>
  <c r="D32" i="29"/>
  <c r="D33" i="29"/>
  <c r="D34" i="29"/>
  <c r="D35" i="29"/>
  <c r="D36" i="29"/>
  <c r="D37" i="29"/>
  <c r="D38" i="29"/>
  <c r="D39" i="29"/>
  <c r="D40" i="29"/>
  <c r="D41" i="29"/>
  <c r="D42" i="29"/>
  <c r="D43" i="29"/>
  <c r="D44" i="29"/>
  <c r="D45" i="29"/>
  <c r="D46" i="29"/>
  <c r="D47" i="29"/>
  <c r="D48" i="29"/>
  <c r="D49" i="29"/>
  <c r="D50" i="29"/>
  <c r="D51" i="29"/>
  <c r="D52" i="29"/>
  <c r="D53" i="29"/>
  <c r="D54" i="29"/>
  <c r="D55" i="29"/>
  <c r="D56" i="29"/>
  <c r="D57" i="29"/>
  <c r="D58" i="29"/>
  <c r="D59" i="29"/>
  <c r="D60" i="29"/>
  <c r="D61" i="29"/>
  <c r="D62" i="29"/>
  <c r="D63" i="29"/>
  <c r="D64" i="29"/>
  <c r="D30" i="29"/>
  <c r="D29" i="29"/>
  <c r="D21" i="29"/>
  <c r="D22" i="29"/>
  <c r="D23" i="29"/>
  <c r="D24" i="29"/>
  <c r="D25" i="29"/>
  <c r="D26" i="29"/>
  <c r="D27" i="29"/>
  <c r="D28" i="29"/>
  <c r="D20" i="29"/>
  <c r="D17" i="29"/>
  <c r="D18" i="29"/>
  <c r="D19" i="29"/>
  <c r="D7" i="29"/>
  <c r="D8" i="29"/>
  <c r="D9" i="29"/>
  <c r="D10" i="29"/>
  <c r="D11" i="29"/>
  <c r="D12" i="29"/>
  <c r="D13" i="29"/>
  <c r="D14" i="29"/>
  <c r="D15" i="29"/>
  <c r="D16" i="29"/>
  <c r="D6" i="29"/>
  <c r="D5" i="29"/>
  <c r="B100" i="29"/>
  <c r="B95" i="29"/>
  <c r="B90" i="29"/>
  <c r="B85" i="29"/>
  <c r="B80" i="29"/>
  <c r="B75" i="29"/>
  <c r="B70" i="29"/>
  <c r="B65" i="29"/>
  <c r="B60" i="29"/>
  <c r="B55" i="29"/>
  <c r="B50" i="29"/>
  <c r="B45" i="29"/>
  <c r="B40" i="29"/>
  <c r="B35" i="29"/>
  <c r="B30" i="29"/>
  <c r="B25" i="29"/>
  <c r="B20" i="29"/>
  <c r="B15" i="29"/>
  <c r="B10" i="29"/>
  <c r="D93" i="25"/>
  <c r="D92" i="25"/>
  <c r="D91" i="25"/>
  <c r="D90" i="25"/>
  <c r="D88" i="25"/>
  <c r="D87" i="25"/>
  <c r="D85" i="25"/>
  <c r="D84" i="25"/>
  <c r="D82" i="25"/>
  <c r="D81" i="25"/>
  <c r="D80" i="25"/>
  <c r="D74" i="25"/>
  <c r="D73" i="25"/>
  <c r="D72" i="25"/>
  <c r="D71" i="25"/>
  <c r="D69" i="25"/>
  <c r="D68" i="25"/>
  <c r="D66" i="25"/>
  <c r="D65" i="25"/>
  <c r="D63" i="25"/>
  <c r="D62" i="25"/>
  <c r="D61" i="25"/>
  <c r="D54" i="25"/>
  <c r="D53" i="25"/>
  <c r="D52" i="25"/>
  <c r="D51" i="25"/>
  <c r="D49" i="25"/>
  <c r="D48" i="25"/>
  <c r="D46" i="25"/>
  <c r="D45" i="25"/>
  <c r="D43" i="25"/>
  <c r="D42" i="25"/>
  <c r="D41" i="25"/>
  <c r="D35" i="25"/>
  <c r="D34" i="25"/>
  <c r="D33" i="25"/>
  <c r="D32" i="25"/>
  <c r="D30" i="25"/>
  <c r="D29" i="25"/>
  <c r="D27" i="25"/>
  <c r="D26" i="25"/>
  <c r="D24" i="25"/>
  <c r="D23" i="25"/>
  <c r="D22" i="25"/>
  <c r="D7" i="25"/>
  <c r="D6" i="25"/>
  <c r="D143" i="21" l="1"/>
  <c r="D142" i="21"/>
  <c r="D141" i="21"/>
  <c r="D139" i="21"/>
  <c r="D138" i="21"/>
  <c r="D137" i="21"/>
  <c r="D136" i="21"/>
  <c r="D135" i="21"/>
  <c r="D133" i="21"/>
  <c r="D132" i="21"/>
  <c r="D131" i="21"/>
  <c r="D130" i="21"/>
  <c r="D129" i="21"/>
  <c r="D128" i="21"/>
  <c r="D127" i="21"/>
  <c r="D125" i="21"/>
  <c r="D124" i="21"/>
  <c r="D122" i="21"/>
  <c r="D121" i="21"/>
  <c r="D120" i="21"/>
  <c r="D114" i="21"/>
  <c r="D113" i="21"/>
  <c r="D112" i="21"/>
  <c r="D110" i="21"/>
  <c r="D109" i="21"/>
  <c r="D108" i="21"/>
  <c r="D107" i="21"/>
  <c r="D106" i="21"/>
  <c r="D104" i="21"/>
  <c r="D103" i="21"/>
  <c r="D102" i="21"/>
  <c r="D101" i="21"/>
  <c r="D100" i="21"/>
  <c r="D99" i="21"/>
  <c r="D98" i="21"/>
  <c r="D95" i="21"/>
  <c r="D96" i="21"/>
  <c r="D93" i="21"/>
  <c r="D92" i="21"/>
  <c r="D91" i="21"/>
  <c r="D85" i="21"/>
  <c r="D84" i="21"/>
  <c r="D83" i="21"/>
  <c r="D81" i="21"/>
  <c r="D80" i="21"/>
  <c r="D79" i="21"/>
  <c r="D78" i="21"/>
  <c r="D77" i="21"/>
  <c r="D75" i="21"/>
  <c r="D74" i="21"/>
  <c r="D73" i="21"/>
  <c r="D72" i="21"/>
  <c r="D71" i="21"/>
  <c r="D70" i="21"/>
  <c r="D69" i="21"/>
  <c r="D67" i="21"/>
  <c r="D66" i="21"/>
  <c r="D64" i="21"/>
  <c r="D63" i="21"/>
  <c r="D62" i="21"/>
  <c r="D56" i="21"/>
  <c r="D55" i="21"/>
  <c r="D54" i="21"/>
  <c r="D52" i="21"/>
  <c r="D51" i="21"/>
  <c r="D50" i="21"/>
  <c r="D49" i="21"/>
  <c r="D48" i="21"/>
  <c r="D46" i="21"/>
  <c r="D45" i="21"/>
  <c r="D44" i="21"/>
  <c r="D43" i="21"/>
  <c r="D42" i="21"/>
  <c r="D41" i="21"/>
  <c r="D40" i="21"/>
  <c r="D38" i="21"/>
  <c r="D37" i="21"/>
  <c r="D35" i="21"/>
  <c r="D34" i="21"/>
  <c r="D33" i="21"/>
  <c r="D25" i="21"/>
  <c r="D24" i="21"/>
  <c r="D23" i="21"/>
  <c r="D21" i="21"/>
  <c r="D20" i="21"/>
  <c r="D19" i="21"/>
  <c r="D18" i="21"/>
  <c r="D17" i="21"/>
  <c r="D15" i="21"/>
  <c r="D14" i="21"/>
  <c r="D13" i="21"/>
  <c r="D12" i="21"/>
  <c r="D11" i="21"/>
  <c r="D10" i="21"/>
  <c r="D9" i="21"/>
  <c r="D6" i="21"/>
  <c r="D7" i="21"/>
  <c r="D4" i="21"/>
  <c r="D3" i="21"/>
  <c r="D2" i="21"/>
  <c r="D10" i="25" l="1"/>
  <c r="D9" i="25"/>
  <c r="D31" i="25" l="1"/>
  <c r="E31" i="25" s="1"/>
  <c r="D50" i="25"/>
  <c r="E50" i="25" s="1"/>
  <c r="D70" i="25"/>
  <c r="E70" i="25" s="1"/>
  <c r="D89" i="25"/>
  <c r="E89" i="25" s="1"/>
  <c r="D11" i="25"/>
  <c r="E11" i="25" s="1"/>
  <c r="D47" i="25"/>
  <c r="E47" i="25" s="1"/>
  <c r="D36" i="25"/>
  <c r="E36" i="25" s="1"/>
  <c r="D94" i="25"/>
  <c r="D86" i="25"/>
  <c r="E86" i="25" s="1"/>
  <c r="D67" i="25"/>
  <c r="E67" i="25" s="1"/>
  <c r="D75" i="25"/>
  <c r="E75" i="25" s="1"/>
  <c r="D55" i="25"/>
  <c r="E55" i="25" s="1"/>
  <c r="M5" i="25" l="1"/>
  <c r="E94" i="25"/>
  <c r="J4" i="25"/>
  <c r="M4" i="25"/>
  <c r="K3" i="25"/>
  <c r="J5" i="25"/>
  <c r="M3" i="25"/>
  <c r="K4" i="25"/>
  <c r="L5" i="25"/>
  <c r="L3" i="25"/>
  <c r="I4" i="25"/>
  <c r="K5" i="25"/>
  <c r="L4" i="25"/>
  <c r="B5" i="29"/>
  <c r="D13" i="25"/>
  <c r="D14" i="25"/>
  <c r="D15" i="25"/>
  <c r="D12" i="25"/>
  <c r="D3" i="25"/>
  <c r="D4" i="25"/>
  <c r="D2" i="25"/>
  <c r="D64" i="25" l="1"/>
  <c r="E64" i="25" s="1"/>
  <c r="B76" i="25" s="1"/>
  <c r="D83" i="25"/>
  <c r="E83" i="25" s="1"/>
  <c r="B95" i="25" s="1"/>
  <c r="D44" i="25"/>
  <c r="E44" i="25" s="1"/>
  <c r="B56" i="25" s="1"/>
  <c r="D28" i="25"/>
  <c r="E28" i="25" s="1"/>
  <c r="D25" i="25"/>
  <c r="D16" i="25"/>
  <c r="D8" i="25"/>
  <c r="D5" i="25"/>
  <c r="D70" i="23"/>
  <c r="J9" i="23" s="1"/>
  <c r="D144" i="21"/>
  <c r="D140" i="21"/>
  <c r="D134" i="21"/>
  <c r="D126" i="21"/>
  <c r="D123" i="21"/>
  <c r="D115" i="21"/>
  <c r="D111" i="21"/>
  <c r="D105" i="21"/>
  <c r="D97" i="21"/>
  <c r="D94" i="21"/>
  <c r="D86" i="21"/>
  <c r="D82" i="21"/>
  <c r="D76" i="21"/>
  <c r="D68" i="21"/>
  <c r="D65" i="21"/>
  <c r="D16" i="21"/>
  <c r="D39" i="21"/>
  <c r="D8" i="21"/>
  <c r="I3" i="21" s="1"/>
  <c r="D22" i="21"/>
  <c r="I5" i="21" s="1"/>
  <c r="D26" i="21"/>
  <c r="I6" i="21" s="1"/>
  <c r="D36" i="21"/>
  <c r="D47" i="21"/>
  <c r="D53" i="21"/>
  <c r="D57" i="21"/>
  <c r="J6" i="21" s="1"/>
  <c r="D5" i="21"/>
  <c r="I2" i="21" s="1"/>
  <c r="J2" i="25" l="1"/>
  <c r="E25" i="25"/>
  <c r="B37" i="25" s="1"/>
  <c r="I5" i="25"/>
  <c r="E16" i="25"/>
  <c r="I3" i="25"/>
  <c r="E8" i="25"/>
  <c r="I2" i="25"/>
  <c r="E5" i="25"/>
  <c r="B17" i="25" s="1"/>
  <c r="E70" i="23"/>
  <c r="B71" i="23" s="1"/>
  <c r="D101" i="30" s="1"/>
  <c r="J3" i="25"/>
  <c r="G102" i="30"/>
  <c r="M2" i="25"/>
  <c r="E102" i="30"/>
  <c r="K2" i="25"/>
  <c r="F102" i="30"/>
  <c r="L2" i="25"/>
  <c r="D102" i="30"/>
  <c r="E144" i="21"/>
  <c r="M6" i="21"/>
  <c r="E140" i="21"/>
  <c r="M5" i="21"/>
  <c r="E134" i="21"/>
  <c r="M4" i="21"/>
  <c r="E126" i="21"/>
  <c r="M3" i="21"/>
  <c r="E123" i="21"/>
  <c r="M2" i="21"/>
  <c r="E115" i="21"/>
  <c r="L6" i="21"/>
  <c r="E111" i="21"/>
  <c r="L5" i="21"/>
  <c r="E105" i="21"/>
  <c r="L4" i="21"/>
  <c r="E97" i="21"/>
  <c r="L3" i="21"/>
  <c r="E94" i="21"/>
  <c r="L2" i="21"/>
  <c r="E86" i="21"/>
  <c r="K6" i="21"/>
  <c r="E82" i="21"/>
  <c r="K5" i="21"/>
  <c r="E76" i="21"/>
  <c r="K4" i="21"/>
  <c r="E68" i="21"/>
  <c r="K3" i="21"/>
  <c r="E65" i="21"/>
  <c r="K2" i="21"/>
  <c r="E53" i="21"/>
  <c r="J5" i="21"/>
  <c r="E47" i="21"/>
  <c r="J4" i="21"/>
  <c r="E39" i="21"/>
  <c r="J3" i="21"/>
  <c r="E36" i="21"/>
  <c r="J2" i="21"/>
  <c r="E22" i="21"/>
  <c r="E16" i="21"/>
  <c r="I4" i="21"/>
  <c r="E26" i="21"/>
  <c r="E8" i="21"/>
  <c r="E57" i="21"/>
  <c r="E5" i="21"/>
  <c r="B116" i="21" l="1"/>
  <c r="F100" i="30" s="1"/>
  <c r="F103" i="30" s="1"/>
  <c r="B58" i="21"/>
  <c r="D100" i="30" s="1"/>
  <c r="C102" i="30"/>
  <c r="B87" i="21"/>
  <c r="E100" i="30" s="1"/>
  <c r="B145" i="21"/>
  <c r="G100" i="30" s="1"/>
  <c r="B27" i="21"/>
  <c r="C100" i="30" s="1"/>
  <c r="D103" i="30" l="1"/>
  <c r="E103" i="30"/>
  <c r="C103" i="30"/>
  <c r="G103" i="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Virgi</author>
    <author>Ciccone Marco</author>
  </authors>
  <commentList>
    <comment ref="A1" authorId="0" shapeId="0" xr:uid="{00000000-0006-0000-0100-000001000000}">
      <text>
        <r>
          <rPr>
            <b/>
            <sz val="9"/>
            <color indexed="81"/>
            <rFont val="Tahoma"/>
            <family val="2"/>
          </rPr>
          <t>GENITORIALITA' (FUNZIONI SVOLTE DA CHI SI PRENDE CURA DEL MINORE ED ABITA CON LUI= GENITORI NATURALI, ADOTTIVI, FAMIGLIA RICOMPOSTA, PARENTI)</t>
        </r>
      </text>
    </comment>
    <comment ref="A2" authorId="1" shapeId="0" xr:uid="{00000000-0006-0000-0100-000002000000}">
      <text>
        <r>
          <rPr>
            <b/>
            <sz val="11"/>
            <color indexed="81"/>
            <rFont val="Tahoma"/>
            <family val="2"/>
          </rPr>
          <t>indica le modalità relazionali della coppia/adulti conviventi che svolgono le funzioni genitoriali</t>
        </r>
      </text>
    </comment>
    <comment ref="C2" authorId="1" shapeId="0" xr:uid="{00000000-0006-0000-0100-000003000000}">
      <text>
        <r>
          <rPr>
            <b/>
            <sz val="11"/>
            <color indexed="81"/>
            <rFont val="Tahoma"/>
            <family val="2"/>
          </rPr>
          <t>suddivisione dei compiti, intercambiabilità, partecipazione congiunta ad attività</t>
        </r>
      </text>
    </comment>
    <comment ref="F2" authorId="1" shapeId="0" xr:uid="{00000000-0006-0000-0100-000004000000}">
      <text>
        <r>
          <rPr>
            <b/>
            <sz val="11"/>
            <color indexed="81"/>
            <rFont val="Tahoma"/>
            <family val="2"/>
          </rPr>
          <t xml:space="preserve">
5 = i genitori concordano e si organizzano nello svolgimento delle attività quotidiane con una suddivisione dei ruoli funzionale e rispettosa delle individualità e delle culture                                        
1 = i genitori mostrano un conflitto acceso e non riescono ad accordarsi nello svolgimento delle attività quotidiane. Sono in conflitto sulle gestione dei compiti; le attività sono svolte da un unico genitore.</t>
        </r>
      </text>
    </comment>
    <comment ref="D6" authorId="0" shapeId="0" xr:uid="{00000000-0006-0000-0100-000005000000}">
      <text>
        <r>
          <rPr>
            <sz val="9"/>
            <color indexed="81"/>
            <rFont val="Tahoma"/>
            <family val="2"/>
          </rPr>
          <t xml:space="preserve"> 
</t>
        </r>
      </text>
    </comment>
    <comment ref="C7" authorId="1" shapeId="0" xr:uid="{00000000-0006-0000-0100-000006000000}">
      <text>
        <r>
          <rPr>
            <b/>
            <sz val="11"/>
            <color indexed="81"/>
            <rFont val="Tahoma"/>
            <family val="2"/>
          </rPr>
          <t>confronto, dialogo, visione comune dello stile educativo, dei problemi e delle soluzioni</t>
        </r>
      </text>
    </comment>
    <comment ref="F7" authorId="1" shapeId="0" xr:uid="{00000000-0006-0000-0100-000007000000}">
      <text>
        <r>
          <rPr>
            <b/>
            <sz val="11"/>
            <color indexed="81"/>
            <rFont val="Tahoma"/>
            <family val="2"/>
          </rPr>
          <t xml:space="preserve">
5 = i genitori sono entrambi in grado di confrontarsi attraverso momenti di confronto e condivisione
Riconoscono il bisogno di prendere decisioni comuni e si attivano per confrontarsi su questioni inerenti lo sviluppo del figlio nei diversi luoghi di crescita ( scuola, sport, attività religiosa, ecc…)
Attuano comportamenti e azioni precedentemente concordate cercando di mantenere coerenza nei messaggi educativi trasmessi e sostenendosi a vicenda senza sminuirsi reciprocamente
Candividono o trovano compromessi adeguati nello stile educativo da perseguire
Trasmettono ai figli un’immagine di uguaglianza tra loro (a dispetto delle differenze di genere) nel peso da dare nelle decisioni
Dimostrano capacità nell’affidarsi e fidarsi al fine di risolvere i problemi che li coinvolgono
Evitano di colpevolizzarsi in presenza del figlio di fronte a possibili errori commessi
Cercano insieme la soluzione ai problemi
1 = i genitori non si parlano, non comunicano e non si informano reciprocamente in relazione al figlio. Strumentalizzano ed utilizzano il figlio per passare informazioni tra loro. I genitori mettono in atto un processo di svalorizzazione dell’altro.  </t>
        </r>
      </text>
    </comment>
    <comment ref="D11" authorId="0" shapeId="0" xr:uid="{00000000-0006-0000-0100-000008000000}">
      <text>
        <r>
          <rPr>
            <sz val="9"/>
            <color indexed="81"/>
            <rFont val="Tahoma"/>
            <family val="2"/>
          </rPr>
          <t xml:space="preserve">
</t>
        </r>
      </text>
    </comment>
    <comment ref="C12" authorId="1" shapeId="0" xr:uid="{00000000-0006-0000-0100-000009000000}">
      <text>
        <r>
          <rPr>
            <b/>
            <sz val="11"/>
            <color indexed="81"/>
            <rFont val="Tahoma"/>
            <family val="2"/>
          </rPr>
          <t>rispetto dell'altro dal punto di vista fisico, emotivo, culturale, del ruolo</t>
        </r>
      </text>
    </comment>
    <comment ref="F12" authorId="1" shapeId="0" xr:uid="{00000000-0006-0000-0100-00000A000000}">
      <text>
        <r>
          <rPr>
            <b/>
            <sz val="11"/>
            <color indexed="81"/>
            <rFont val="Tahoma"/>
            <family val="2"/>
          </rPr>
          <t xml:space="preserve">
5 = rispetto reciproco, riconoscimento delle opinioni, dei bisogni dell’altro, gestione dei conflitti e delle divergenze con il rispetto della dignità dell’altro
1 = presenza di atti di maltrattamento fisico (violenze, abusi) agiti da uno dei coniugi, completa prevaricazione di uno sull’altro</t>
        </r>
      </text>
    </comment>
    <comment ref="D16" authorId="0" shapeId="0" xr:uid="{00000000-0006-0000-0100-00000B000000}">
      <text/>
    </comment>
    <comment ref="A18" authorId="0" shapeId="0" xr:uid="{00000000-0006-0000-0100-00000C000000}">
      <text>
        <r>
          <rPr>
            <b/>
            <sz val="11"/>
            <color indexed="81"/>
            <rFont val="Tahoma"/>
            <family val="2"/>
          </rPr>
          <t>indica le modalità relazionali di chi svolge le funzioni genitoriali con con gli operatori, insegnanti, datori di lavoro, altri interlocutori formali)</t>
        </r>
      </text>
    </comment>
    <comment ref="C18" authorId="0" shapeId="0" xr:uid="{00000000-0006-0000-0100-00000D000000}">
      <text>
        <r>
          <rPr>
            <b/>
            <sz val="11"/>
            <color indexed="81"/>
            <rFont val="Tahoma"/>
            <family val="2"/>
          </rPr>
          <t>presenza, rispetto degli impegni presi, coerenza nelle indicazioni concordate, correttezza nelle comunicazioni</t>
        </r>
      </text>
    </comment>
    <comment ref="D18" authorId="0" shapeId="0" xr:uid="{00000000-0006-0000-0100-00000E000000}">
      <text/>
    </comment>
    <comment ref="F18" authorId="1" shapeId="0" xr:uid="{00000000-0006-0000-0100-00000F000000}">
      <text>
        <r>
          <rPr>
            <b/>
            <sz val="11"/>
            <color indexed="81"/>
            <rFont val="Tahoma"/>
            <family val="2"/>
          </rPr>
          <t>5 = Capacità di rispettare gli impegni come concordato (numero compiti portati a termine nei tempi, risposta alle richieste).
Richieste pertinenti e tempestive di aiuto. Utilizzo degli aiuti forniti in modo congruo. 
Interessamento al progetto /lavoro che si sta portando avanti. Dialogo e capacità di concordare e decidere insieme. Adattamento
                                                                                                                               1 = Assenza. Mancanza di puntualità e di coinvolgimento. Pretesa nella richiesta degli aiuti. Mancanza di responsabilità relativamente agli impegni presi e concordati che non vengono rispettati</t>
        </r>
      </text>
    </comment>
    <comment ref="C23" authorId="1" shapeId="0" xr:uid="{00000000-0006-0000-0100-000010000000}">
      <text>
        <r>
          <rPr>
            <b/>
            <sz val="11"/>
            <color indexed="81"/>
            <rFont val="Tahoma"/>
            <family val="2"/>
          </rPr>
          <t>riconoscimento del ruolo,riconoscimento dei compiti dei vari attori, atteggiamento rispetto ai servizi (difesa, paura, fiducia)</t>
        </r>
      </text>
    </comment>
    <comment ref="F23" authorId="1" shapeId="0" xr:uid="{00000000-0006-0000-0100-000011000000}">
      <text>
        <r>
          <rPr>
            <b/>
            <sz val="11"/>
            <color indexed="81"/>
            <rFont val="Tahoma"/>
            <family val="2"/>
          </rPr>
          <t>5 = I/il genitori/e con operatori/educatori si preoccupano di presentarsi ai colloqui con operatori/educatori/assistenti/insegnanti appartenenti a strutture/associazioni che offrono servizi a favore dei figli con un atteggiamento di ascolto e di confronto autentico atto a capire in modo obiettivo il punto di vista di chi lavora per/accanto ai figli in modo da carpire elementi e caratteristiche di questo che si manifestano soltanto in contesti diversi da quello familiare.
Si rendono disponibili a richiedere/accettare/ricambiare aiuto
1 = I/il genitori/e hanno atteggiamenti squilibrati nei confronti degli operatori/ educatori/insegnanti con cui dovrebbero collaborare per l'educazione dei figli: sono deleganti o, al contrario, non accettano l'ingerenza di terzi negli “affari di famiglia”; hanno atteggiamenti di superiorità/superficialità/ aperto e immotivato contrasto; negano l'esistenza di evidenti e conclamate gravi problematiche (ex: comportamenti maltrattanti o abbandonici, povertà, tossicodipendenza, alcolismo, etc); non si presentano mai agli appuntamenti adducendo scuse improbabili.</t>
        </r>
      </text>
    </comment>
    <comment ref="D27" authorId="0" shapeId="0" xr:uid="{00000000-0006-0000-0100-000012000000}">
      <text/>
    </comment>
    <comment ref="A29" authorId="0" shapeId="0" xr:uid="{00000000-0006-0000-0100-000013000000}">
      <text>
        <r>
          <rPr>
            <b/>
            <sz val="11"/>
            <color indexed="81"/>
            <rFont val="Tahoma"/>
            <family val="2"/>
          </rPr>
          <t>Indica le modalità relazionali di chi svolge le funzioni genitoriali nei confronti del bambino/ragazzo riguardo agli aspetti affettivi, emotivi ed educativi</t>
        </r>
      </text>
    </comment>
    <comment ref="C29" authorId="0" shapeId="0" xr:uid="{00000000-0006-0000-0100-000014000000}">
      <text>
        <r>
          <rPr>
            <b/>
            <sz val="11"/>
            <color indexed="81"/>
            <rFont val="Tahoma"/>
            <family val="2"/>
          </rPr>
          <t xml:space="preserve">essere presenti nelle diverse fasi della giornata e nelle attività, fare insieme, partecipazione alla vita sociale </t>
        </r>
      </text>
    </comment>
    <comment ref="D29" authorId="0" shapeId="0" xr:uid="{00000000-0006-0000-0100-000015000000}">
      <text>
        <r>
          <rPr>
            <b/>
            <sz val="9"/>
            <color indexed="81"/>
            <rFont val="Tahoma"/>
            <family val="2"/>
          </rPr>
          <t>Virgi:</t>
        </r>
        <r>
          <rPr>
            <sz val="9"/>
            <color indexed="81"/>
            <rFont val="Tahoma"/>
            <family val="2"/>
          </rPr>
          <t xml:space="preserve">
</t>
        </r>
      </text>
    </comment>
    <comment ref="F29" authorId="1" shapeId="0" xr:uid="{00000000-0006-0000-0100-000016000000}">
      <text>
        <r>
          <rPr>
            <b/>
            <sz val="11"/>
            <color indexed="81"/>
            <rFont val="Tahoma"/>
            <family val="2"/>
          </rPr>
          <t>5 = entrambi i genitori (o il genitore solo) sono presenti e individuano attività (di gioco, sportive, di condivisione delle attività quotidiane, di supporto alla crescita e alla socialità), modalità e tempi adeguate all’età e alle esigenze e propensioni dei minori.         
1 = entrambi i genitori (o il genitore solo) non condividono e non svolgono alcuna attività con i figli.</t>
        </r>
      </text>
    </comment>
    <comment ref="C34" authorId="1" shapeId="0" xr:uid="{00000000-0006-0000-0100-000017000000}">
      <text>
        <r>
          <rPr>
            <b/>
            <sz val="11"/>
            <color indexed="81"/>
            <rFont val="Tahoma"/>
            <family val="2"/>
          </rPr>
          <t>esprimere fisicamente e verbalmente sana affettività, trasmettere rassicurazione, stima, incoraggiamento, ascolto</t>
        </r>
      </text>
    </comment>
    <comment ref="F34" authorId="1" shapeId="0" xr:uid="{00000000-0006-0000-0100-000018000000}">
      <text>
        <r>
          <rPr>
            <b/>
            <sz val="11"/>
            <color indexed="81"/>
            <rFont val="Tahoma"/>
            <family val="2"/>
          </rPr>
          <t>5 = - esprimere affetto con baci, abbracci, carezze adeguati al contesto e all’età del minore
- durante la giornata dimostrare verbalmente interesse ponendo domande sul benessere al proprio figlio (come stai?, sei felice?, sei sereno? sei preoccupato?, hai paura?)
- incoraggiare il figlio positivamente nell’esecuzioni di compiti,attività , mansioni in generale dimostrando pazienza e rispetto dei tempi del bambino
- spronare a dare il meglio di sé senza avere aspettative superiori alle reali possibilità senza proiettare su di lui le proprie
- aiutare a capire la natura dei propri sentimenti e a gestirli in maniera adeguata 
- rassicurare il proprio figlio della stabilità della loro relazione esprimendo  sentimenti d’affetto anche nei momenti di maggior criticità
- dimostrare di ascoltare il proprio figlio in maniera partecipativa senza distrazioni
1 =  assenza di contatto fisico
- eccessiva presenza di gesti affettuosi inadeguati al contesto e all’età 
- scoraggiare in ogni occasione con espressioni verbali disprezzanti
- mettere sempre in evidenza  i punti deboli del bambino di fronte ad altri
- utilizzare un episodio negativo per svalutare  totalmente  il bambino</t>
        </r>
      </text>
    </comment>
    <comment ref="D38" authorId="0" shapeId="0" xr:uid="{00000000-0006-0000-0100-000019000000}">
      <text/>
    </comment>
    <comment ref="C39" authorId="1" shapeId="0" xr:uid="{00000000-0006-0000-0100-00001A000000}">
      <text>
        <r>
          <rPr>
            <b/>
            <sz val="11"/>
            <color indexed="81"/>
            <rFont val="Tahoma"/>
            <family val="2"/>
          </rPr>
          <t>essere punto di riferimento, esempio positivo</t>
        </r>
      </text>
    </comment>
    <comment ref="F39" authorId="1" shapeId="0" xr:uid="{00000000-0006-0000-0100-00001B000000}">
      <text>
        <r>
          <rPr>
            <b/>
            <sz val="11"/>
            <color indexed="81"/>
            <rFont val="Tahoma"/>
            <family val="2"/>
          </rPr>
          <t xml:space="preserve">5 = Adeguatezza nella cura di sé e della propria persona (igiene).
- Appropriatezza del vestiario e nel modo di presentarsi.
- Assenza di dipendenza (gioco d’azzardo, droga, alcool).
- Assenza di comportamento delinquenziale/deviante.
- Rispetto delle norme sociali e di convivenza.                                         
- Coerenza tra il detto e l’agito.
- Buon equilibrio psichico.
1 =  Incapacità nella cura di sé e della propria persona (igiene).
- Inappropriatezza del vestiario e nel modo di presentarsi.
- Dipendenza (gioco d’azzardo, droga, alcool).                                                                                    - Entrate derivanti da attività illegali 
- Comportamento delinquenziale/deviante.
- Non rispetto delle norme sociali e di convivenza.
- Incoerenza tra il detto e l’agito.
- Patologia psichica.
</t>
        </r>
      </text>
    </comment>
    <comment ref="D43" authorId="0" shapeId="0" xr:uid="{00000000-0006-0000-0100-00001C000000}">
      <text/>
    </comment>
    <comment ref="C44" authorId="1" shapeId="0" xr:uid="{00000000-0006-0000-0100-00001D000000}">
      <text>
        <r>
          <rPr>
            <b/>
            <sz val="11"/>
            <color indexed="81"/>
            <rFont val="Tahoma"/>
            <family val="2"/>
          </rPr>
          <t xml:space="preserve">dare regole e limiti  in relazione all'età e al contesto </t>
        </r>
      </text>
    </comment>
    <comment ref="F44" authorId="1" shapeId="0" xr:uid="{00000000-0006-0000-0100-00001E000000}">
      <text>
        <r>
          <rPr>
            <b/>
            <sz val="11"/>
            <color indexed="81"/>
            <rFont val="Tahoma"/>
            <family val="2"/>
          </rPr>
          <t xml:space="preserve">
5 = regole(approfondire livelli e comportamenti)  poche e precise (quelle importanti dettate dal codice etico della famiglia/persona, motivate e spiegate chiaramente ai figli, comprese (non calate dall’alto), adeguate all’età e seguite anche dagli altri componenti della famiglia; le regole vengono ribadite e rispettate nel tempo
2 = Deroghe continue alle regole stabilite (uscite, ora di dormire, ora pranzo e cena e somministrazione continua di cibo, momenti dedicati alla tv). Eccesso di rigore da parte di un genitore e lassismo da parte dell’altro. Regole non appropriate ( contraddittorie, non spiegate, non rispettate, non adeguate all’età)
1 = Eccesso di regole, utilizzo di metodi coercitivi (incutere paura, ricatti, punizioni); assenza di regole.</t>
        </r>
      </text>
    </comment>
    <comment ref="D48" authorId="0" shapeId="0" xr:uid="{00000000-0006-0000-0100-00001F000000}">
      <text>
        <r>
          <rPr>
            <sz val="9"/>
            <color indexed="81"/>
            <rFont val="Tahoma"/>
            <family val="2"/>
          </rPr>
          <t xml:space="preserve"> 
</t>
        </r>
      </text>
    </comment>
    <comment ref="C49" authorId="1" shapeId="0" xr:uid="{00000000-0006-0000-0100-000020000000}">
      <text>
        <r>
          <rPr>
            <b/>
            <sz val="11"/>
            <color indexed="81"/>
            <rFont val="Tahoma"/>
            <family val="2"/>
          </rPr>
          <t xml:space="preserve">rispondere ai bisogni riconoscendo le priorità, le problematiche e le capacità in modo realistico </t>
        </r>
      </text>
    </comment>
    <comment ref="F49" authorId="1" shapeId="0" xr:uid="{00000000-0006-0000-0100-000021000000}">
      <text>
        <r>
          <rPr>
            <b/>
            <sz val="11"/>
            <color indexed="81"/>
            <rFont val="Tahoma"/>
            <family val="2"/>
          </rPr>
          <t xml:space="preserve">5 = Entrambi i genitori riconoscono, interpretano e soddisfano i bisogni del figlio/a. Distinguono il necessario dal superfluo e danno priorità ai bisogni restituendo al figlio/a una motivazione realistica delle scelte fatte. Distinguono i propri bisogni da quelli del minori. Fronteggiano le problematiche emergenti senza sminuirle o esasperarle, utilizzando le risorse a disposizione e se necessario facendosi sostenere da altri. Filtrano i messaggi da trasmettere al figlio/a in relazione alla tipologia del problema e alla capacità del minore di comprenderla.
1 = Non riconoscono interpretano e soddisfano i bisogni primari del figlio/a, non danno ordine di priorità ai bisogni, privilegiando le risposte che implicano un minor impegno emotivo. Mettono in atto comportamenti che tendono ad ignorare o esasperare i bisogni o cercando di colmarli con risposte inadatte e inattese nel tentativo di sostituire una possibile ricerca di affetto e di attenzione con beni materiali. Se messi di fronte all’impossibilità di rispondere alla richiesta e ai bisogni tentano di rispondere colpevolizzando il minore. </t>
        </r>
      </text>
    </comment>
    <comment ref="D53" authorId="0" shapeId="0" xr:uid="{00000000-0006-0000-0100-000022000000}">
      <text>
        <r>
          <rPr>
            <sz val="9"/>
            <color indexed="81"/>
            <rFont val="Tahoma"/>
            <family val="2"/>
          </rPr>
          <t xml:space="preserve">
</t>
        </r>
      </text>
    </comment>
    <comment ref="C54" authorId="1" shapeId="0" xr:uid="{00000000-0006-0000-0100-000023000000}">
      <text>
        <r>
          <rPr>
            <b/>
            <sz val="11"/>
            <color indexed="81"/>
            <rFont val="Tahoma"/>
            <family val="2"/>
          </rPr>
          <t>rispetto fisico e verbale, rispetto dell'intimità, rispetto del ruolo, contenere le proprie emozioni negative non responsabilizzare eccessivamente, confidenze inappropriate</t>
        </r>
      </text>
    </comment>
    <comment ref="F54" authorId="1" shapeId="0" xr:uid="{00000000-0006-0000-0100-000024000000}">
      <text>
        <r>
          <rPr>
            <b/>
            <sz val="11"/>
            <color indexed="81"/>
            <rFont val="Tahoma"/>
            <family val="2"/>
          </rPr>
          <t xml:space="preserve">5 = Rispetto dei confini: capacità di offrire la giusta presenza e vicinanza. Rispetto fisico e psicologico del figlio, dei tempi, degli spazi e dell’intimità
Educazione e rispetto nel modo di rivolgersi al proprio figlio. Assumere decisioni tenendo conto del suo parere
2= Inversione dei ruoli; indifferenza e/o rifiuto; utilizzo di un linguaggio volgare nel modo di rivolgersi al proprio figlio.
1 = Maltrattamento fisico e psicologico. Abuso sessuale. Utilizzo della violenza come metodo educativo.
</t>
        </r>
      </text>
    </comment>
    <comment ref="D58" authorId="0" shapeId="0" xr:uid="{00000000-0006-0000-0100-000025000000}">
      <text>
        <r>
          <rPr>
            <sz val="9"/>
            <color indexed="81"/>
            <rFont val="Tahoma"/>
            <family val="2"/>
          </rPr>
          <t xml:space="preserve">
</t>
        </r>
      </text>
    </comment>
    <comment ref="C59" authorId="1" shapeId="0" xr:uid="{00000000-0006-0000-0100-000026000000}">
      <text>
        <r>
          <rPr>
            <b/>
            <sz val="11"/>
            <color indexed="81"/>
            <rFont val="Tahoma"/>
            <family val="2"/>
          </rPr>
          <t>aspettative realistiche coerenti alle prospettive future, aspettative per il futuro dei figli rispetto alle capacità personali, studio, lavoro, famiglia</t>
        </r>
      </text>
    </comment>
    <comment ref="F59" authorId="1" shapeId="0" xr:uid="{00000000-0006-0000-0100-000027000000}">
      <text>
        <r>
          <rPr>
            <b/>
            <sz val="11"/>
            <color indexed="81"/>
            <rFont val="Tahoma"/>
            <family val="2"/>
          </rPr>
          <t>5 = I/il genitori/e hanno un'immagine realistica del proprio figlio derivante da una conoscenza intima dello stesso.
Fanno o accolgono dal figlio  proposte indirizzate a potenziare le sue predisposizioni e confacenti ai suoi gusti e alle sue qualità. Sanno accompagnarlo in modo equilibrato nei successi e nelle sconfitte, stimolando la sua riflessione in entrambi i casi.
Hanno aspettative obiettive e provano a progettare il futuro e a organizzare il quotidiano accompagnando il figlio nella conoscenza e e sperimentazione di sé, consolidando la fiducia in se stesso.
2= I/il genitori/e non hanno una conoscenza concreta e realistica del figlio, non sanno quali sono le sue capacità e i suoi limiti, hanno un'immagine autocentrata del figlio molto svalutante o idealizzata che non rispetta quello che egli è veramente e quindi non sanno come motivarlo e/o indirizzarlo nel modo più consono alla sua identità. (Es: gli fanno fare cose che a lui non interessano o per cui non è portato perchè interessano a loro-”deve fare calcio”-, si aspettano risultati scolastici irraggiungibili- “deve fare il liceo”, “non ha bisogno del sostegno, mio figlio non è scemo”-  o scarsissimi senza nessuna considerazione della presenza di un deficit o di reali capacità positive – "tanto è scemo”, “non ce la farà mai”,”è sempre il più lento di tutti, non capisce mai alla prima”). Così facendo impediscono al figlio di esprimere al meglio le proprie potenzialità e di vedersi proiettato in un futuro possibile e desiderabile.
1= assenza completa di progettualità e aspettive</t>
        </r>
      </text>
    </comment>
    <comment ref="D63" authorId="0" shapeId="0" xr:uid="{00000000-0006-0000-0100-000028000000}">
      <text>
        <r>
          <rPr>
            <b/>
            <sz val="9"/>
            <color indexed="81"/>
            <rFont val="Tahoma"/>
            <family val="2"/>
          </rPr>
          <t>Virgi:</t>
        </r>
        <r>
          <rPr>
            <sz val="9"/>
            <color indexed="81"/>
            <rFont val="Tahoma"/>
            <family val="2"/>
          </rPr>
          <t xml:space="preserve">
</t>
        </r>
      </text>
    </comment>
    <comment ref="A65" authorId="1" shapeId="0" xr:uid="{00000000-0006-0000-0100-000029000000}">
      <text>
        <r>
          <rPr>
            <b/>
            <sz val="11"/>
            <color indexed="81"/>
            <rFont val="Tahoma"/>
            <family val="2"/>
          </rPr>
          <t>indica le modalità comportamentali di chi svolge le funzioni genitoriali relative alla cura di base e alla sicurezza</t>
        </r>
      </text>
    </comment>
    <comment ref="C65" authorId="0" shapeId="0" xr:uid="{00000000-0006-0000-0100-00002A000000}">
      <text>
        <r>
          <rPr>
            <b/>
            <sz val="11"/>
            <color indexed="81"/>
            <rFont val="Tahoma"/>
            <family val="2"/>
          </rPr>
          <t>contatti con MMG e specialisti, controlli, tempi e modi dedicati rispetto alle necessità reali (andare dal medico, cure continuative, attenzione ai tempi di ripresa, di riposo, decorso  dentista, ipercura, fumo</t>
        </r>
      </text>
    </comment>
    <comment ref="D65" authorId="0" shapeId="0" xr:uid="{00000000-0006-0000-0100-00002B000000}">
      <text>
        <r>
          <rPr>
            <sz val="9"/>
            <color indexed="81"/>
            <rFont val="Tahoma"/>
            <family val="2"/>
          </rPr>
          <t xml:space="preserve">
</t>
        </r>
      </text>
    </comment>
    <comment ref="F65" authorId="1" shapeId="0" xr:uid="{00000000-0006-0000-0100-00002C000000}">
      <text>
        <r>
          <rPr>
            <b/>
            <sz val="11"/>
            <color indexed="81"/>
            <rFont val="Tahoma"/>
            <family val="2"/>
          </rPr>
          <t xml:space="preserve">
5 = attenzione agli standard di crescita ed ai segnali di malattia, rapporto sistematico con pediatra e MMG, esami e richieste di visite specialistiche adeguate alle necessità. Costanza nella cura e attenzione alla somministrazione dei farmaci e all’assunzione dei presidi sanitari necessari. 
1 = disattenzione agli standard di crescita, ignorare i segnali di presenza di malattia ed ai tempi della ripresa. Non sottoporre alle visite periodiche e necessarie. Assenza di cura. Mancato rispetto delle vaccinazioni
Ipercura. Eccesso di medicalizzazione e ricorso frequente al P.S.</t>
        </r>
      </text>
    </comment>
    <comment ref="C70" authorId="1" shapeId="0" xr:uid="{00000000-0006-0000-0100-00002D000000}">
      <text>
        <r>
          <rPr>
            <b/>
            <sz val="11"/>
            <color indexed="81"/>
            <rFont val="Tahoma"/>
            <family val="2"/>
          </rPr>
          <t>regolarità e rispetto dei tempi e dei ritmi della giornata (riposo, sonno, durata dei pasti, igiene, ecc.)</t>
        </r>
      </text>
    </comment>
    <comment ref="F70" authorId="1" shapeId="0" xr:uid="{00000000-0006-0000-0100-00002E000000}">
      <text>
        <r>
          <rPr>
            <b/>
            <sz val="11"/>
            <color indexed="81"/>
            <rFont val="Tahoma"/>
            <family val="2"/>
          </rPr>
          <t>5= i/Il genitore assicura il rispetto degli orari di addormentamento, la congrua durata del riposo, dei pasti e di tutte le attività quotidiane in relazione ai bisogni, all'età e alle caratteristiche del bambino    
                                                                                1=  i/Il genitore non consente il regolare riposo del bambino, non rispetta i tempi del bambino nello svolgimento delle attività quotidiane.</t>
        </r>
      </text>
    </comment>
    <comment ref="D74" authorId="0" shapeId="0" xr:uid="{00000000-0006-0000-0100-00002F000000}">
      <text/>
    </comment>
    <comment ref="C75" authorId="1" shapeId="0" xr:uid="{00000000-0006-0000-0100-000030000000}">
      <text>
        <r>
          <rPr>
            <b/>
            <sz val="11"/>
            <color indexed="81"/>
            <rFont val="Tahoma"/>
            <family val="2"/>
          </rPr>
          <t>preparazione pasti regolari, variati, equilibrati</t>
        </r>
      </text>
    </comment>
    <comment ref="F75" authorId="1" shapeId="0" xr:uid="{00000000-0006-0000-0100-000031000000}">
      <text>
        <r>
          <rPr>
            <b/>
            <sz val="11"/>
            <color indexed="81"/>
            <rFont val="Tahoma"/>
            <family val="2"/>
          </rPr>
          <t>5= nell’organizzazione della famiglia assicurarsi che il bambino abbia la possibilità di consumare i 4 pasti principali con regolarità 
- interessarsi  che i pasti siano  appropriati rispetto all’età e proporzionati alla quantità .
- preoccuparsi che la preparazione dei pasti sia variata
- accorgersi delle reazioni negative causate da alcuni  alimenti  e in attesa di accertamenti eliminarli dalla dieta 
- informare  tempestivamente le diverse agenzie educative qualora il bambino abbia intolleranze o allergie alimentari 
2=  non variare mai gli alimenti nella dieta
- non prestare attenzione alla presenza di eventuali intolleranze o allergie e non comunicarle
- dare in continuazione cibo durante la giornata
1= non assicurare il consumo di almeno due  pasti principali
- somministrare cibo non adeguato allo sviluppo fisico del bambino
- non prestare alcuna attenzione alla scadenza dei cibi 
- comportamento scorretto in caso di patologie o disturbi alimentari diagnosticati</t>
        </r>
      </text>
    </comment>
    <comment ref="D79" authorId="0" shapeId="0" xr:uid="{00000000-0006-0000-0100-000032000000}">
      <text>
        <r>
          <rPr>
            <sz val="9"/>
            <color indexed="81"/>
            <rFont val="Tahoma"/>
            <family val="2"/>
          </rPr>
          <t xml:space="preserve">
</t>
        </r>
      </text>
    </comment>
    <comment ref="C80" authorId="1" shapeId="0" xr:uid="{00000000-0006-0000-0100-000033000000}">
      <text>
        <r>
          <rPr>
            <b/>
            <sz val="11"/>
            <color indexed="81"/>
            <rFont val="Tahoma"/>
            <family val="2"/>
          </rPr>
          <t>pulizia della persona, vestiti puliti, frequenza docce e cambi, accuratezza</t>
        </r>
      </text>
    </comment>
    <comment ref="F80" authorId="1" shapeId="0" xr:uid="{00000000-0006-0000-0100-000034000000}">
      <text>
        <r>
          <rPr>
            <b/>
            <sz val="11"/>
            <color indexed="81"/>
            <rFont val="Tahoma"/>
            <family val="2"/>
          </rPr>
          <t xml:space="preserve"> 5= cura 
      Unghie tagliate e curate. Capelli puliti e curati. Assenza di parassiti. Denti lavati, assenza di carie, alito profumato. Corpo pulito visivamente. Assenza di odore. Cambi quotidiani del vestiario.
1 = incuria
      Lunghezza e incuria delle unghie. Capelli unti e trascurati.
      Presenza di parassiti (piattole, pidocchi) ripetuta nel tempo.
      Cura orale assente (non lavaggio dei denti, alitosi, carie).
      Sporcizia visibile sul corpo. Odore sgradevole percepibile anche da distante.
      Mantenimento degli stessi abiti per più giorni.</t>
        </r>
      </text>
    </comment>
    <comment ref="D84" authorId="0" shapeId="0" xr:uid="{00000000-0006-0000-0100-000035000000}">
      <text>
        <r>
          <rPr>
            <sz val="9"/>
            <color indexed="81"/>
            <rFont val="Tahoma"/>
            <family val="2"/>
          </rPr>
          <t xml:space="preserve">
</t>
        </r>
      </text>
    </comment>
    <comment ref="C85" authorId="1" shapeId="0" xr:uid="{00000000-0006-0000-0100-000036000000}">
      <text>
        <r>
          <rPr>
            <b/>
            <sz val="11"/>
            <color indexed="81"/>
            <rFont val="Tahoma"/>
            <family val="2"/>
          </rPr>
          <t>valutare i rischi,regolare autonomia e dipendenza in relazione all'età, rispetto a uscite,amicizie, informazione (uscire da soli, lasciare i bambini/ragazzi per ore, conoscere gli amici, social network)</t>
        </r>
      </text>
    </comment>
    <comment ref="F85" authorId="1" shapeId="0" xr:uid="{00000000-0006-0000-0100-000037000000}">
      <text>
        <r>
          <rPr>
            <b/>
            <sz val="11"/>
            <color indexed="81"/>
            <rFont val="Tahoma"/>
            <family val="2"/>
          </rPr>
          <t>5= essere attenti e valutare i pericoli in relazione alla maturità del bambino e ai fattori ambientali esterni
- conoscere le amicizie reali e virtuali ed essere in grado di valutarle concedendo o meno la frequentazione  al figlio 
- interessarsi di conoscere i luoghi che frequenta il figlio
- porre dei limiti alla libertà adeguati alle capacità comportamentali del bambino
1=  non essere attenti e non essere in grado di valutare i pericoli 
- non conoscere le amicizie reali e virtuali 
- non interessarsi di conoscere i luoghi che frequenta il figlio
- non porre limiti alla libertà 
- vedere in ogni situazione pericolo e pertanto limitare totalmente la libertà</t>
        </r>
      </text>
    </comment>
    <comment ref="D89" authorId="0" shapeId="0" xr:uid="{00000000-0006-0000-0100-000038000000}">
      <text/>
    </comment>
    <comment ref="A91" authorId="0" shapeId="0" xr:uid="{00000000-0006-0000-0100-000039000000}">
      <text>
        <r>
          <rPr>
            <b/>
            <sz val="11"/>
            <color indexed="81"/>
            <rFont val="Tahoma"/>
            <family val="2"/>
          </rPr>
          <t>indica l'insieme di conoscenze e tecniche utilizzate da chi svolge le funzioni genitoriali per la  conduzione degli aspetti pratici della vita quotidiana</t>
        </r>
      </text>
    </comment>
    <comment ref="C91" authorId="1" shapeId="0" xr:uid="{00000000-0006-0000-0100-00003A000000}">
      <text>
        <r>
          <rPr>
            <b/>
            <sz val="11"/>
            <color indexed="81"/>
            <rFont val="Tahoma"/>
            <family val="2"/>
          </rPr>
          <t>pulizie, utilizzo elettrodomestici, organizzazione, frequenza, accuratezza</t>
        </r>
      </text>
    </comment>
    <comment ref="D91" authorId="0" shapeId="0" xr:uid="{00000000-0006-0000-0100-00003B000000}">
      <text>
        <r>
          <rPr>
            <b/>
            <sz val="9"/>
            <color indexed="81"/>
            <rFont val="Tahoma"/>
            <family val="2"/>
          </rPr>
          <t>Virgi:</t>
        </r>
        <r>
          <rPr>
            <sz val="9"/>
            <color indexed="81"/>
            <rFont val="Tahoma"/>
            <family val="2"/>
          </rPr>
          <t xml:space="preserve">
</t>
        </r>
      </text>
    </comment>
    <comment ref="F91" authorId="1" shapeId="0" xr:uid="{00000000-0006-0000-0100-00003C000000}">
      <text>
        <r>
          <rPr>
            <b/>
            <sz val="11"/>
            <color indexed="81"/>
            <rFont val="Tahoma"/>
            <family val="2"/>
          </rPr>
          <t>5 = casa pulita regolarmente, bagno e cucina in ordine così come armadi e ripostigli. Spazi comuni e camera ragazzi puliti e coinvolgimento dei componenti della famiglia nelle pulizie
1 = poca o nulla cura (pulizia ed ordine) della casa, presenza di escrementi di animali domestici, presenza di muffa alle pareti, elettrodomestici presenti ma sottoutilizzati</t>
        </r>
      </text>
    </comment>
    <comment ref="C96" authorId="1" shapeId="0" xr:uid="{00000000-0006-0000-0100-00003D000000}">
      <text>
        <r>
          <rPr>
            <b/>
            <sz val="11"/>
            <color indexed="81"/>
            <rFont val="Tahoma"/>
            <family val="2"/>
          </rPr>
          <t>individuazione di priorità, rispetto delle scadenze, pianificazione delle spese ordinarie</t>
        </r>
      </text>
    </comment>
    <comment ref="F96" authorId="1" shapeId="0" xr:uid="{00000000-0006-0000-0100-00003E000000}">
      <text>
        <r>
          <rPr>
            <b/>
            <sz val="11"/>
            <color indexed="81"/>
            <rFont val="Tahoma"/>
            <family val="2"/>
          </rPr>
          <t>5 = I genitori (o chi si prende cura)pianificano la gestione delle spese in modo da coprire le necessità della famiglia (spese abitative, tasse, alimentazione, ecc), con particolare riguardo ai bisogni e alle esigenze dei figli (di formazione-scuola, sanitarie, di abbigliamento e alimentazione). 
Pianificano le spese da affrontare mensilmente in modo da non divenire insolventi o morosi. 
Organizzano i bisogni della famiglia e dei figli secondo uno schema di priorità (ex: prima si comperano gli occhiali poi il telefonino, è più importante avere i libri che l'ultimo modello di scarpe)
1 = I/il genitori/e ha un atteggiamento assistenzialistico; 
sempre moroso o insolvente anche rispetto a spese contenute come l'affitto della casa di edilizia popolare; 
spesso versa in debiti anche con i negozianti del quartiere; ritiene dovuto il sostegno economico da parte di terzi (parenti, enti religiosi, ecc) e vive su quello con atteggiamento parassitario;
anche in presenza di qualche risorsa economica non è in grado di gestirla in modo congruo e la sperpera in vizi (gioco, bere, droga) o la utilizza in modo sprovveduto dissipandola in fretta per beni futili.</t>
        </r>
      </text>
    </comment>
    <comment ref="D100" authorId="0" shapeId="0" xr:uid="{00000000-0006-0000-0100-00003F000000}">
      <text>
        <r>
          <rPr>
            <sz val="9"/>
            <color indexed="81"/>
            <rFont val="Tahoma"/>
            <family val="2"/>
          </rPr>
          <t xml:space="preserve">
</t>
        </r>
      </text>
    </comment>
    <comment ref="C101" authorId="1" shapeId="0" xr:uid="{00000000-0006-0000-0100-000040000000}">
      <text>
        <r>
          <rPr>
            <b/>
            <sz val="11"/>
            <color indexed="81"/>
            <rFont val="Tahoma"/>
            <family val="2"/>
          </rPr>
          <t>pagamento utenze, individuazione uffici competenti, tenuta della documentazione</t>
        </r>
      </text>
    </comment>
    <comment ref="F101" authorId="1" shapeId="0" xr:uid="{00000000-0006-0000-0100-000041000000}">
      <text>
        <r>
          <rPr>
            <b/>
            <sz val="11"/>
            <color indexed="81"/>
            <rFont val="Tahoma"/>
            <family val="2"/>
          </rPr>
          <t>5 = Chi esercita le funzioni genitoriali individua le pratiche da svolgere (utenze, ISEE, iscrizione medico, mensa scolastica) , gli uffici competenti e la documentazione necessaria e rispetta i tempi e le scadenze. 
1 = Non vengono svolte le pratiche necessarie alla gestione della casa</t>
        </r>
      </text>
    </comment>
    <comment ref="D105" authorId="0" shapeId="0" xr:uid="{00000000-0006-0000-0100-000042000000}">
      <text>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Virgi</author>
    <author>Marco Ciccone</author>
    <author>Educatori</author>
    <author>Ciccone Marco</author>
    <author>eposoc07</author>
    <author>Mammucari Valentina</author>
  </authors>
  <commentList>
    <comment ref="A1" authorId="0" shapeId="0" xr:uid="{00000000-0006-0000-0300-000001000000}">
      <text>
        <r>
          <rPr>
            <b/>
            <sz val="9"/>
            <color indexed="81"/>
            <rFont val="Tahoma"/>
            <family val="2"/>
          </rPr>
          <t>BISOGNI DI CRESCITA E SVILUPPO DEL BAMBINO/RAGAZZO</t>
        </r>
      </text>
    </comment>
    <comment ref="C2" authorId="1" shapeId="0" xr:uid="{00000000-0006-0000-0300-000002000000}">
      <text>
        <r>
          <rPr>
            <b/>
            <sz val="12"/>
            <color indexed="81"/>
            <rFont val="Tahoma"/>
            <family val="2"/>
          </rPr>
          <t>tempo dedicato alla comunicazione virtuale. Adeguatezza dei contenuti Utilizzo della tecnologia per attività scolastiche e o di pianificazione</t>
        </r>
      </text>
    </comment>
    <comment ref="C7" authorId="1" shapeId="0" xr:uid="{00000000-0006-0000-0300-000003000000}">
      <text>
        <r>
          <rPr>
            <b/>
            <sz val="12"/>
            <color indexed="81"/>
            <rFont val="Tahoma"/>
            <family val="2"/>
          </rPr>
          <t>igiene personale, cura dell'immagine, lavarsi e vestirsi, gestione del ciclo, addormentamento, modalità di approccio al cibo  gestione dei tempi (gestione delle modalità-educazione)</t>
        </r>
      </text>
    </comment>
    <comment ref="C12" authorId="1" shapeId="0" xr:uid="{00000000-0006-0000-0300-000004000000}">
      <text>
        <r>
          <rPr>
            <b/>
            <sz val="12"/>
            <color indexed="81"/>
            <rFont val="Tahoma"/>
            <family val="2"/>
          </rPr>
          <t>modalità di comunicazione,  Sta stare nei contesti sociali  (adeguatezza  all'interno di contesti sociali, conoscere i diversi codici). Utilizzo delle risorse esterne</t>
        </r>
      </text>
    </comment>
    <comment ref="C17" authorId="1" shapeId="0" xr:uid="{00000000-0006-0000-0300-000005000000}">
      <text>
        <r>
          <rPr>
            <b/>
            <sz val="12"/>
            <color indexed="81"/>
            <rFont val="Tahoma"/>
            <family val="2"/>
          </rPr>
          <t>pianificazione delle attività sportive, zaino. spostamenti, tragitti, portare a termine un compito, compiti di scuola, letto, gestione dei propri spazi.</t>
        </r>
      </text>
    </comment>
    <comment ref="A23" authorId="0" shapeId="0" xr:uid="{00000000-0006-0000-0300-000006000000}">
      <text>
        <r>
          <rPr>
            <b/>
            <sz val="11"/>
            <color indexed="81"/>
            <rFont val="Tahoma"/>
            <family val="2"/>
          </rPr>
          <t>indica le capacità di comprendere e organizzare le informazioni, di ragionare e risolvere i problemi in relazione all'età, al temperamento e agli interessi</t>
        </r>
      </text>
    </comment>
    <comment ref="C23" authorId="0" shapeId="0" xr:uid="{00000000-0006-0000-0300-000007000000}">
      <text>
        <r>
          <rPr>
            <b/>
            <sz val="11"/>
            <color indexed="81"/>
            <rFont val="Tahoma"/>
            <family val="2"/>
          </rPr>
          <t>ascolto, lettura, scrittura, far di conto, dialogo,comprensione di testi, comprensione di problemi</t>
        </r>
      </text>
    </comment>
    <comment ref="D23" authorId="2" shapeId="0" xr:uid="{00000000-0006-0000-0300-000008000000}">
      <text>
        <r>
          <rPr>
            <sz val="9"/>
            <color indexed="81"/>
            <rFont val="Tahoma"/>
            <family val="2"/>
          </rPr>
          <t xml:space="preserve">
                     </t>
        </r>
      </text>
    </comment>
    <comment ref="F23" authorId="3" shapeId="0" xr:uid="{00000000-0006-0000-0300-000009000000}">
      <text>
        <r>
          <rPr>
            <b/>
            <sz val="11"/>
            <color indexed="81"/>
            <rFont val="Tahoma"/>
            <family val="2"/>
          </rPr>
          <t xml:space="preserve">
5=le abilità sviluppate sono corrispondenti o superiori alla media in tutte le aree           
2= alcune aree                                                                                                            
1= le abilità sviluppate dal bambino sono  fortemente sotto la media in relazione all'età e in tutte le aree</t>
        </r>
      </text>
    </comment>
    <comment ref="C28" authorId="0" shapeId="0" xr:uid="{00000000-0006-0000-0300-00000A000000}">
      <text>
        <r>
          <rPr>
            <b/>
            <sz val="11"/>
            <color indexed="81"/>
            <rFont val="Tahoma"/>
            <family val="2"/>
          </rPr>
          <t>prendere parte ad attività didattiche e di gruppo,  fare proposte in relazione all'età, agli interessi e al contesto.</t>
        </r>
      </text>
    </comment>
    <comment ref="D28" authorId="2" shapeId="0" xr:uid="{00000000-0006-0000-0300-00000B000000}">
      <text>
        <r>
          <rPr>
            <sz val="9"/>
            <color indexed="81"/>
            <rFont val="Tahoma"/>
            <family val="2"/>
          </rPr>
          <t xml:space="preserve">               </t>
        </r>
      </text>
    </comment>
    <comment ref="F28" authorId="3" shapeId="0" xr:uid="{00000000-0006-0000-0300-00000C000000}">
      <text>
        <r>
          <rPr>
            <b/>
            <sz val="11"/>
            <color indexed="81"/>
            <rFont val="Tahoma"/>
            <family val="2"/>
          </rPr>
          <t>5= partecipa attivamente esprimendo preferenze e facendo proposte in relazione ai propri interessi  
                                                                                                          1= il bambino non mostra alcun interesse/motivazione per le attività proposte, non partecipa, si isola, sta zitto, ha un atteggiamento negativo/disturbante, non propone alternative di suo interesse</t>
        </r>
      </text>
    </comment>
    <comment ref="C33" authorId="0" shapeId="0" xr:uid="{00000000-0006-0000-0300-00000D000000}">
      <text>
        <r>
          <rPr>
            <b/>
            <sz val="11"/>
            <color indexed="81"/>
            <rFont val="Tahoma"/>
            <family val="2"/>
          </rPr>
          <t>esprimere idee e progetti, che cosa interessa imparare a scuola e fuori, anche  che cosa fare da grandi.</t>
        </r>
      </text>
    </comment>
    <comment ref="D33" authorId="2" shapeId="0" xr:uid="{00000000-0006-0000-0300-00000E000000}">
      <text>
        <r>
          <rPr>
            <sz val="9"/>
            <color indexed="81"/>
            <rFont val="Tahoma"/>
            <family val="2"/>
          </rPr>
          <t xml:space="preserve">                </t>
        </r>
      </text>
    </comment>
    <comment ref="F33" authorId="3" shapeId="0" xr:uid="{00000000-0006-0000-0300-00000F000000}">
      <text>
        <r>
          <rPr>
            <b/>
            <sz val="11"/>
            <color indexed="81"/>
            <rFont val="Tahoma"/>
            <family val="2"/>
          </rPr>
          <t xml:space="preserve">5= ha interessi chiari, definiti, che sviluppa e approfondisce nel tempo sia a scuola sia fuori  
                                                                                                                   1= il bambino mostra di non avere alcun interesse rispetto agli argomenti trattati a scuola; non esprime preferenze per  materie, temi,argomenti, attività esterne  </t>
        </r>
      </text>
    </comment>
    <comment ref="C38" authorId="0" shapeId="0" xr:uid="{00000000-0006-0000-0300-000010000000}">
      <text>
        <r>
          <rPr>
            <b/>
            <sz val="11"/>
            <color indexed="81"/>
            <rFont val="Tahoma"/>
            <family val="2"/>
          </rPr>
          <t>voti, promozioni, necessità di recupero o sostegno, frequenza.</t>
        </r>
      </text>
    </comment>
    <comment ref="D38" authorId="2" shapeId="0" xr:uid="{00000000-0006-0000-0300-000011000000}">
      <text>
        <r>
          <rPr>
            <sz val="9"/>
            <color indexed="81"/>
            <rFont val="Tahoma"/>
            <family val="2"/>
          </rPr>
          <t xml:space="preserve">
</t>
        </r>
      </text>
    </comment>
    <comment ref="F38" authorId="3" shapeId="0" xr:uid="{00000000-0006-0000-0300-000012000000}">
      <text>
        <r>
          <rPr>
            <b/>
            <sz val="11"/>
            <color indexed="81"/>
            <rFont val="Tahoma"/>
            <family val="2"/>
          </rPr>
          <t xml:space="preserve">5= voti nella media o superiori nelle diverse materie, nessuna necessità di recupero e sostegno  
                                                                                                               1= voti molto bassi, in molte materie, bocciature ripetute, assenze molto frequenti, necessario sostegno individuale                          </t>
        </r>
      </text>
    </comment>
    <comment ref="A44" authorId="0" shapeId="0" xr:uid="{00000000-0006-0000-0300-000013000000}">
      <text>
        <r>
          <rPr>
            <b/>
            <sz val="11"/>
            <color indexed="81"/>
            <rFont val="Tahoma"/>
            <family val="2"/>
          </rPr>
          <t>indica le modalità relazionali con la famiglia in relazione all'età e al temperamento</t>
        </r>
      </text>
    </comment>
    <comment ref="C44" authorId="0" shapeId="0" xr:uid="{00000000-0006-0000-0300-000014000000}">
      <text>
        <r>
          <rPr>
            <b/>
            <sz val="11"/>
            <color indexed="81"/>
            <rFont val="Tahoma"/>
            <family val="2"/>
          </rPr>
          <t>esprimere fisicamente e verbalmente affettività</t>
        </r>
      </text>
    </comment>
    <comment ref="D44" authorId="2" shapeId="0" xr:uid="{00000000-0006-0000-0300-000015000000}">
      <text>
        <r>
          <rPr>
            <sz val="9"/>
            <color indexed="81"/>
            <rFont val="Tahoma"/>
            <family val="2"/>
          </rPr>
          <t xml:space="preserve">
</t>
        </r>
      </text>
    </comment>
    <comment ref="F44" authorId="3" shapeId="0" xr:uid="{00000000-0006-0000-0300-000016000000}">
      <text>
        <r>
          <rPr>
            <b/>
            <sz val="11"/>
            <color indexed="81"/>
            <rFont val="Tahoma"/>
            <family val="2"/>
          </rPr>
          <t xml:space="preserve">5= esprime affetto con gesti e parole verso i genitori                                                                  
1= il bambino non esprime gesti (abbracci, sorrisi, baci) o parole affettuose, gioia nel vedere i genitori, ricerca di consolazione e/o protezione; appare timoroso o ostile.   </t>
        </r>
      </text>
    </comment>
    <comment ref="C49" authorId="0" shapeId="0" xr:uid="{00000000-0006-0000-0300-000017000000}">
      <text>
        <r>
          <rPr>
            <b/>
            <sz val="11"/>
            <color indexed="81"/>
            <rFont val="Tahoma"/>
            <family val="2"/>
          </rPr>
          <t>tolleranza reciproca, rispetto delle regole</t>
        </r>
      </text>
    </comment>
    <comment ref="D49" authorId="2" shapeId="0" xr:uid="{00000000-0006-0000-0300-000018000000}">
      <text/>
    </comment>
    <comment ref="F49" authorId="3" shapeId="0" xr:uid="{00000000-0006-0000-0300-000019000000}">
      <text>
        <r>
          <rPr>
            <b/>
            <sz val="11"/>
            <color indexed="81"/>
            <rFont val="Tahoma"/>
            <family val="2"/>
          </rPr>
          <t xml:space="preserve">5= comportamento assimilabile a quello degli altri coetanei                                       
1= il bambino si sottomette totalmente per timore del genitore o è estremamente oppositivo  </t>
        </r>
      </text>
    </comment>
    <comment ref="C54" authorId="0" shapeId="0" xr:uid="{00000000-0006-0000-0300-00001A000000}">
      <text>
        <r>
          <rPr>
            <b/>
            <sz val="11"/>
            <color indexed="81"/>
            <rFont val="Tahoma"/>
            <family val="2"/>
          </rPr>
          <t>confronto, dialogo, gestione dei conflitti, fiducia, partecipazione alla vita familiare</t>
        </r>
      </text>
    </comment>
    <comment ref="D54" authorId="2" shapeId="0" xr:uid="{00000000-0006-0000-0300-00001B000000}">
      <text>
        <r>
          <rPr>
            <sz val="9"/>
            <color indexed="81"/>
            <rFont val="Tahoma"/>
            <family val="2"/>
          </rPr>
          <t xml:space="preserve">
</t>
        </r>
      </text>
    </comment>
    <comment ref="F54" authorId="3" shapeId="0" xr:uid="{00000000-0006-0000-0300-00001C000000}">
      <text>
        <r>
          <rPr>
            <b/>
            <sz val="11"/>
            <color indexed="81"/>
            <rFont val="Tahoma"/>
            <family val="2"/>
          </rPr>
          <t xml:space="preserve">5= parla con i genitori, condivide opinioni e pensieri, anche dando pareri contrari,non assume compiti o comportamenti al posto dei genitori  
1= il bambino sembra un piccolo adulto, assume un ruolo genitoriale o di pari nei confronti dei propri genitori (di chi si prende cura); resta a casa ad occuparsi dei fratelli più piccoli; manifesta rabbia, rassegnazione, evitamento. Non parla di se',non racconta nulla   </t>
        </r>
      </text>
    </comment>
    <comment ref="A60" authorId="0" shapeId="0" xr:uid="{00000000-0006-0000-0300-00001D000000}">
      <text>
        <r>
          <rPr>
            <b/>
            <sz val="11"/>
            <color indexed="81"/>
            <rFont val="Tahoma"/>
            <family val="2"/>
          </rPr>
          <t>indica le modalità relazionali con amici e gruppi di riferimento in relazione all'età e al temperamento</t>
        </r>
      </text>
    </comment>
    <comment ref="C60" authorId="0" shapeId="0" xr:uid="{00000000-0006-0000-0300-00001E000000}">
      <text>
        <r>
          <rPr>
            <b/>
            <sz val="11"/>
            <color indexed="81"/>
            <rFont val="Tahoma"/>
            <family val="2"/>
          </rPr>
          <t>avere amici, esistenza di gruppi di riferimento, attività di gruppo</t>
        </r>
      </text>
    </comment>
    <comment ref="D60" authorId="2" shapeId="0" xr:uid="{00000000-0006-0000-0300-00001F000000}">
      <text>
        <r>
          <rPr>
            <sz val="9"/>
            <color indexed="81"/>
            <rFont val="Tahoma"/>
            <family val="2"/>
          </rPr>
          <t xml:space="preserve">
</t>
        </r>
      </text>
    </comment>
    <comment ref="F60" authorId="3" shapeId="0" xr:uid="{00000000-0006-0000-0300-000020000000}">
      <text>
        <r>
          <rPr>
            <b/>
            <sz val="11"/>
            <color indexed="81"/>
            <rFont val="Tahoma"/>
            <family val="2"/>
          </rPr>
          <t>5= il bambino non presenta difficoltà a stare con gli altri, collaborare, partecipare a giochi e attività; ha qualche relazione significativa, riesce a mantenere le amicizie anche dopo una lite,propone ad altri di giocare con lui e sa giocare anche da solo.   
                                                                                                 1= si isola, non interagisce,subisce, gioca o sta sempre da solo, litiga spesso, infastidisce gli altri di proposito, aggredisce spesso, respinge</t>
        </r>
      </text>
    </comment>
    <comment ref="C65" authorId="0" shapeId="0" xr:uid="{00000000-0006-0000-0300-000021000000}">
      <text>
        <r>
          <rPr>
            <b/>
            <sz val="11"/>
            <color indexed="81"/>
            <rFont val="Tahoma"/>
            <family val="2"/>
          </rPr>
          <t>condivisione di emozioni, opinioni, pensieri, sentimenti, esperienze</t>
        </r>
      </text>
    </comment>
    <comment ref="D65" authorId="2" shapeId="0" xr:uid="{00000000-0006-0000-0300-000022000000}">
      <text>
        <r>
          <rPr>
            <sz val="9"/>
            <color indexed="81"/>
            <rFont val="Tahoma"/>
            <family val="2"/>
          </rPr>
          <t xml:space="preserve">
</t>
        </r>
      </text>
    </comment>
    <comment ref="F65" authorId="3" shapeId="0" xr:uid="{00000000-0006-0000-0300-000023000000}">
      <text>
        <r>
          <rPr>
            <b/>
            <sz val="11"/>
            <color indexed="81"/>
            <rFont val="Tahoma"/>
            <family val="2"/>
          </rPr>
          <t>5= il bambino sa rispettare i sentimenti degli altri (è di aiuto se qualcuno si fa male, è arrabbiato, malato), racconta agli amici ciò che fa e che pensa o preferisce, sa ascoltare            
                                                                                                         1= non rispetta o è indifferente  ai sentimenti e alle emozioni degli altri, non racconta e non ascolta</t>
        </r>
      </text>
    </comment>
    <comment ref="A71" authorId="0" shapeId="0" xr:uid="{00000000-0006-0000-0300-000024000000}">
      <text>
        <r>
          <rPr>
            <b/>
            <sz val="11"/>
            <color indexed="81"/>
            <rFont val="Tahoma"/>
            <family val="2"/>
          </rPr>
          <t>indica le modalità relazionali con adulti significativi (operatori, insegnanti, allenatori) in relazione all'età e al contesto</t>
        </r>
      </text>
    </comment>
    <comment ref="C71" authorId="0" shapeId="0" xr:uid="{00000000-0006-0000-0300-000025000000}">
      <text>
        <r>
          <rPr>
            <b/>
            <sz val="11"/>
            <color indexed="81"/>
            <rFont val="Tahoma"/>
            <family val="2"/>
          </rPr>
          <t xml:space="preserve">riconoscimento del ruolo,riconoscimento dei compiti ,delle competenze  </t>
        </r>
      </text>
    </comment>
    <comment ref="D71" authorId="2" shapeId="0" xr:uid="{00000000-0006-0000-0300-000026000000}">
      <text>
        <r>
          <rPr>
            <sz val="9"/>
            <color indexed="81"/>
            <rFont val="Tahoma"/>
            <family val="2"/>
          </rPr>
          <t xml:space="preserve">
</t>
        </r>
      </text>
    </comment>
    <comment ref="F71" authorId="3" shapeId="0" xr:uid="{00000000-0006-0000-0300-000027000000}">
      <text>
        <r>
          <rPr>
            <b/>
            <sz val="11"/>
            <color indexed="81"/>
            <rFont val="Tahoma"/>
            <family val="2"/>
          </rPr>
          <t>5= il bambino riesce a riconoscere i contesti,  e conseguentemente ad accettarne le regole (e a svolgere i compiti richiesti) anche eventualmente  discutendole o  richiedendo spiegazioni , riconosce le competenze dell'interlocutore e sa utilizzare.     
                                                                                      1= il bambino rifiuta costantemente le indicazioni e le richieste degli adulti di riferimento,non svolge alcun compito, mette in atto comportamenti di disturbo (irrequietezza estrema, atti violenti, apaticità)                                                               Fiducia incondizionata e ricerca eccessiva del contatto fisico.</t>
        </r>
      </text>
    </comment>
    <comment ref="A77" authorId="0" shapeId="0" xr:uid="{00000000-0006-0000-0300-000028000000}">
      <text>
        <r>
          <rPr>
            <b/>
            <sz val="11"/>
            <color indexed="81"/>
            <rFont val="Tahoma"/>
            <family val="2"/>
          </rPr>
          <t>indica  i comportamenti e gli atteggiamenti messi in atto nella vita sociale in relazione all'età e al temperamento</t>
        </r>
      </text>
    </comment>
    <comment ref="C77" authorId="0" shapeId="0" xr:uid="{00000000-0006-0000-0300-000029000000}">
      <text>
        <r>
          <rPr>
            <b/>
            <sz val="11"/>
            <color indexed="81"/>
            <rFont val="Tahoma"/>
            <family val="2"/>
          </rPr>
          <t>uso corretto del linguaggio, capacità di trasmettere  contenuti</t>
        </r>
      </text>
    </comment>
    <comment ref="D77" authorId="2" shapeId="0" xr:uid="{00000000-0006-0000-0300-00002A000000}">
      <text>
        <r>
          <rPr>
            <sz val="9"/>
            <color indexed="81"/>
            <rFont val="Tahoma"/>
            <family val="2"/>
          </rPr>
          <t xml:space="preserve">
</t>
        </r>
      </text>
    </comment>
    <comment ref="F77" authorId="4" shapeId="0" xr:uid="{00000000-0006-0000-0300-00002B000000}">
      <text>
        <r>
          <rPr>
            <b/>
            <sz val="11"/>
            <color indexed="81"/>
            <rFont val="Tahoma"/>
            <family val="2"/>
          </rPr>
          <t>5= ha un linguaggio ricco (nella norma o più), conosce il significato dei termini, è in grado di trasmettere ciò che pensa e prova anche attraverso altri canali   ( espressione di emozioni -gioia, tristezza, rabbia - atteggiamenti corporei)
1= non riesce a comunicare  ciò che prova, presenta problemi o ritardi nel linguaggio</t>
        </r>
      </text>
    </comment>
    <comment ref="C82" authorId="0" shapeId="0" xr:uid="{00000000-0006-0000-0300-00002C000000}">
      <text>
        <r>
          <rPr>
            <b/>
            <sz val="11"/>
            <color indexed="81"/>
            <rFont val="Tahoma"/>
            <family val="2"/>
          </rPr>
          <t>risconoscere, valutare e gestire le proprie emozioni per governare lo stress, esprimere gli stati d'animo e l'affettività.</t>
        </r>
      </text>
    </comment>
    <comment ref="D82" authorId="2" shapeId="0" xr:uid="{00000000-0006-0000-0300-00002D000000}">
      <text>
        <r>
          <rPr>
            <sz val="9"/>
            <color indexed="81"/>
            <rFont val="Tahoma"/>
            <family val="2"/>
          </rPr>
          <t xml:space="preserve">
</t>
        </r>
      </text>
    </comment>
    <comment ref="F82" authorId="4" shapeId="0" xr:uid="{00000000-0006-0000-0300-00002E000000}">
      <text>
        <r>
          <rPr>
            <b/>
            <sz val="11"/>
            <color indexed="81"/>
            <rFont val="Tahoma"/>
            <family val="2"/>
          </rPr>
          <t>5 = riconosce i suoi stati d'animo (rabbia, tristezza, gioia, preoccupazione, stupore) e li esprime con comportamenti proporzionati rispetto all'evento che li ha provocati , tenta di definire ciò che prova.       
1 = sembra sempre preoccupato; infelice, triste o in lacrime, apatico o con sbalzi d'umore molto distanti dal comportamento degli altri coetanei e non riconducibili ad eventi scatenanti</t>
        </r>
      </text>
    </comment>
    <comment ref="C87" authorId="0" shapeId="0" xr:uid="{00000000-0006-0000-0300-00002F000000}">
      <text>
        <r>
          <rPr>
            <b/>
            <sz val="11"/>
            <color indexed="81"/>
            <rFont val="Tahoma"/>
            <family val="2"/>
          </rPr>
          <t>atteggiamenti collaborativi/oppositivi, provocazione</t>
        </r>
      </text>
    </comment>
    <comment ref="D87" authorId="2" shapeId="0" xr:uid="{00000000-0006-0000-0300-000030000000}">
      <text>
        <r>
          <rPr>
            <sz val="9"/>
            <color indexed="81"/>
            <rFont val="Tahoma"/>
            <family val="2"/>
          </rPr>
          <t xml:space="preserve">
</t>
        </r>
      </text>
    </comment>
    <comment ref="F87" authorId="4" shapeId="0" xr:uid="{00000000-0006-0000-0300-000031000000}">
      <text>
        <r>
          <rPr>
            <b/>
            <sz val="11"/>
            <color indexed="81"/>
            <rFont val="Tahoma"/>
            <family val="2"/>
          </rPr>
          <t>5= il comportamento del bambino è paragonabile a quello che caratterizza i suoi coetanei.    
                                                                                                             1=atti di vandalismo e piccola delinquenza;uso di droga e/o alcool; scatti d'ira; passività, apatia , comportamento auto-distruttivo</t>
        </r>
      </text>
    </comment>
    <comment ref="C92" authorId="0" shapeId="0" xr:uid="{00000000-0006-0000-0300-000032000000}">
      <text>
        <r>
          <rPr>
            <b/>
            <sz val="11"/>
            <color indexed="81"/>
            <rFont val="Tahoma"/>
            <family val="2"/>
          </rPr>
          <t>buona opinione di sé , fiducia in se stessi, rispetto di se stessi, senso di autoefficacia, immagine corporea</t>
        </r>
      </text>
    </comment>
    <comment ref="D92" authorId="2" shapeId="0" xr:uid="{00000000-0006-0000-0300-000033000000}">
      <text>
        <r>
          <rPr>
            <sz val="9"/>
            <color indexed="81"/>
            <rFont val="Tahoma"/>
            <family val="2"/>
          </rPr>
          <t xml:space="preserve">
</t>
        </r>
      </text>
    </comment>
    <comment ref="F92" authorId="4" shapeId="0" xr:uid="{00000000-0006-0000-0300-000034000000}">
      <text>
        <r>
          <rPr>
            <b/>
            <sz val="11"/>
            <color indexed="81"/>
            <rFont val="Tahoma"/>
            <family val="2"/>
          </rPr>
          <t>5= il bambino si sente importante per i genitori e   considerato dalle altre persone ( pari e adulti significativi); ritiene il suo aspetto non sgradevole; pensa di riuscire nelle attività ( scolastiche, sport,svago); accetta e apprezza il proprio modo di comportarsi    
                                                                                                             1= ipervalutazione delle qualità sopra descritte, assenza di apprezzamento/positività in tutti gli aspetti</t>
        </r>
      </text>
    </comment>
    <comment ref="C97" authorId="1" shapeId="0" xr:uid="{00000000-0006-0000-0300-000035000000}">
      <text>
        <r>
          <rPr>
            <b/>
            <sz val="11"/>
            <color indexed="81"/>
            <rFont val="Tahoma"/>
            <family val="2"/>
          </rPr>
          <t>Rapporto con il proprio corpo rispetto ai cambiamenti di natura fisica che lo interessano in età pre e post puberale; conoscenza e consapevolezza circa i cambiamenti di natura fisiologica (menarca/spermarca); consapevolezza della propria identità sessuale e di genere.</t>
        </r>
      </text>
    </comment>
    <comment ref="F97" authorId="5" shapeId="0" xr:uid="{00000000-0006-0000-0300-000036000000}">
      <text>
        <r>
          <rPr>
            <b/>
            <sz val="12"/>
            <color indexed="81"/>
            <rFont val="Tahoma"/>
            <family val="2"/>
          </rPr>
          <t>5 = Il minore è consapevole del proprio corpo e dei mutamenti di natura fisica e fisiologica che lo interessano, che accetta in maniera serena mostrandosi a suo agio nel rapporto con l'altro, nonché nella manifestazione della sua fisicità e dei suoi bisogni. Si approccia all'attività sessuale consapevole delle conseguenze di tale pratica e all'interno di una dimensione affettiva. Utilizza metodi contraccettivi e sa rivolgersi ai servizi (ginecologo, centro giovani, consultorio) autonomamente. Ha un'identità sessuale e di genere ben definita.
1 = Il minore ha difficoltà ad accettare il proprio corpo e i mutamenti che lo interessano. Si mostra inibito rispetto alla propria fisicità e ai suoi bisogni, il ché si riflette nella relazione con l'altro. Non ha consapevolezza circa i cambiamenti fisiologici del suo corpo. L'attività sessuale è agita senza una connotazione affettiva e relazionale stabile, non utilizza metodi contraccettivi e non ha consapevolezza dei rischi connessi ad una pratica sessuale non responsabile. Non si rivolge ai servizi per avere aiuto e sostegno. Non ha una chiara e definità identità sessuale e di genere.</t>
        </r>
        <r>
          <rPr>
            <b/>
            <sz val="9"/>
            <color indexed="81"/>
            <rFont val="Tahoma"/>
            <family val="2"/>
          </rPr>
          <t xml:space="preserve">
</t>
        </r>
      </text>
    </comment>
    <comment ref="A103" authorId="0" shapeId="0" xr:uid="{00000000-0006-0000-0300-000037000000}">
      <text>
        <r>
          <rPr>
            <b/>
            <sz val="11"/>
            <color indexed="81"/>
            <rFont val="Tahoma"/>
            <family val="2"/>
          </rPr>
          <t>indica la salute generale e lo sviluppo psico-fisico</t>
        </r>
      </text>
    </comment>
    <comment ref="C103" authorId="0" shapeId="0" xr:uid="{00000000-0006-0000-0300-000038000000}">
      <text>
        <r>
          <rPr>
            <b/>
            <sz val="11"/>
            <color indexed="81"/>
            <rFont val="Tahoma"/>
            <family val="2"/>
          </rPr>
          <t xml:space="preserve">presenza/assenza disabilità fisica o intellettiva, malattia fisica cronica, disturbi emotivi </t>
        </r>
      </text>
    </comment>
    <comment ref="F103" authorId="4" shapeId="0" xr:uid="{00000000-0006-0000-0300-000039000000}">
      <text>
        <r>
          <rPr>
            <b/>
            <sz val="11"/>
            <color indexed="81"/>
            <rFont val="Tahoma"/>
            <family val="2"/>
          </rPr>
          <t xml:space="preserve">5= stato di salute nella norma (non evidenti segnali di problematicità)   
2 = pidocchi o altri parassiti non curati, problemi dentali, acustici e visivi non curati                                                                                
1= disabilità/malattia fisica o mentale grave, ripetuti ricoveri, evidenza di lesioni cutanee (lividi, escoriazioni, graffi, ferite) e scheletriche (fratture, lussazioni), malnutrizione, dipendenze gravi </t>
        </r>
      </text>
    </comment>
    <comment ref="C108" authorId="0" shapeId="0" xr:uid="{00000000-0006-0000-0300-00003A000000}">
      <text>
        <r>
          <rPr>
            <b/>
            <sz val="11"/>
            <color indexed="81"/>
            <rFont val="Tahoma"/>
            <family val="2"/>
          </rPr>
          <t>peso, statura, muscolatura</t>
        </r>
      </text>
    </comment>
    <comment ref="F108" authorId="4" shapeId="0" xr:uid="{00000000-0006-0000-0300-00003B000000}">
      <text>
        <r>
          <rPr>
            <b/>
            <sz val="11"/>
            <color indexed="81"/>
            <rFont val="Tahoma"/>
            <family val="2"/>
          </rPr>
          <t>5= statura,peso,muscolatura nella norma  , alimentazione adeguata, rapporto positivo con il proprio corpo
1= grave deficit nella crescita staturo-ponderale, disfunzioni alimentari, obesità, anoressia</t>
        </r>
      </text>
    </comment>
    <comment ref="A114" authorId="0" shapeId="0" xr:uid="{00000000-0006-0000-0300-00003C000000}">
      <text>
        <r>
          <rPr>
            <b/>
            <sz val="11"/>
            <color indexed="81"/>
            <rFont val="Tahoma"/>
            <family val="2"/>
          </rPr>
          <t>indica le modalità relazionali con la famiglia in relazione all'età e al temperamento</t>
        </r>
      </text>
    </comment>
    <comment ref="C114" authorId="0" shapeId="0" xr:uid="{00000000-0006-0000-0300-00003D000000}">
      <text>
        <r>
          <rPr>
            <b/>
            <sz val="11"/>
            <color indexed="81"/>
            <rFont val="Tahoma"/>
            <family val="2"/>
          </rPr>
          <t>esprimere fisicamente e verbalmente affettività</t>
        </r>
      </text>
    </comment>
    <comment ref="D114" authorId="2" shapeId="0" xr:uid="{00000000-0006-0000-0300-00003E000000}">
      <text>
        <r>
          <rPr>
            <sz val="9"/>
            <color indexed="81"/>
            <rFont val="Tahoma"/>
            <family val="2"/>
          </rPr>
          <t xml:space="preserve">
</t>
        </r>
      </text>
    </comment>
    <comment ref="F114" authorId="3" shapeId="0" xr:uid="{00000000-0006-0000-0300-00003F000000}">
      <text>
        <r>
          <rPr>
            <b/>
            <sz val="11"/>
            <color indexed="81"/>
            <rFont val="Tahoma"/>
            <family val="2"/>
          </rPr>
          <t xml:space="preserve">5= esprime affetto con gesti e parole verso i genitori                                                                  
1= il bambino non esprime gesti (abbracci, sorrisi, baci) o parole affettuose, gioia nel vedere i genitori, ricerca di consolazione e/o protezione; appare timoroso o ostile.   </t>
        </r>
      </text>
    </comment>
    <comment ref="C119" authorId="0" shapeId="0" xr:uid="{00000000-0006-0000-0300-000040000000}">
      <text>
        <r>
          <rPr>
            <b/>
            <sz val="11"/>
            <color indexed="81"/>
            <rFont val="Tahoma"/>
            <family val="2"/>
          </rPr>
          <t>tolleranza reciproca, rispetto delle regole</t>
        </r>
      </text>
    </comment>
    <comment ref="D119" authorId="2" shapeId="0" xr:uid="{00000000-0006-0000-0300-000041000000}">
      <text/>
    </comment>
    <comment ref="F119" authorId="3" shapeId="0" xr:uid="{00000000-0006-0000-0300-000042000000}">
      <text>
        <r>
          <rPr>
            <b/>
            <sz val="11"/>
            <color indexed="81"/>
            <rFont val="Tahoma"/>
            <family val="2"/>
          </rPr>
          <t xml:space="preserve">5= comportamento assimilabile a quello degli altri coetanei                                       
1= il bambino si sottomette totalmente per timore del genitore o è estremamente oppositivo  </t>
        </r>
      </text>
    </comment>
    <comment ref="C124" authorId="0" shapeId="0" xr:uid="{00000000-0006-0000-0300-000043000000}">
      <text>
        <r>
          <rPr>
            <b/>
            <sz val="11"/>
            <color indexed="81"/>
            <rFont val="Tahoma"/>
            <family val="2"/>
          </rPr>
          <t>confronto, dialogo, gestione dei conflitti, fiducia, partecipazione</t>
        </r>
      </text>
    </comment>
    <comment ref="D124" authorId="2" shapeId="0" xr:uid="{00000000-0006-0000-0300-000044000000}">
      <text>
        <r>
          <rPr>
            <sz val="9"/>
            <color indexed="81"/>
            <rFont val="Tahoma"/>
            <family val="2"/>
          </rPr>
          <t xml:space="preserve">
</t>
        </r>
      </text>
    </comment>
    <comment ref="F124" authorId="3" shapeId="0" xr:uid="{00000000-0006-0000-0300-000045000000}">
      <text>
        <r>
          <rPr>
            <b/>
            <sz val="11"/>
            <color indexed="81"/>
            <rFont val="Tahoma"/>
            <family val="2"/>
          </rPr>
          <t xml:space="preserve">5= parla con i genitori, condivide opinioni e pensieri, anche dando pareri contrari,non assume compiti o comportamenti al posto dei genitori  
1= il bambino sembra un piccolo adulto, assume un ruolo genitoriale o di pari nei confronti dei propri genitori (di chi si prende cura); resta a casa ad occuparsi dei fratelli più piccoli; manifesta rabbia, rassegnazione, evitamento. Non parla di se',non racconta nulla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Virgi</author>
    <author>Educatori</author>
    <author>eposoc07</author>
  </authors>
  <commentList>
    <comment ref="A1" authorId="0" shapeId="0" xr:uid="{00000000-0006-0000-0500-000001000000}">
      <text>
        <r>
          <rPr>
            <b/>
            <sz val="11"/>
            <color indexed="81"/>
            <rFont val="Tahoma"/>
            <family val="2"/>
          </rPr>
          <t>CONTESTO SOCIO-FAMILIARE</t>
        </r>
      </text>
    </comment>
    <comment ref="A2" authorId="0" shapeId="0" xr:uid="{00000000-0006-0000-0500-000002000000}">
      <text>
        <r>
          <rPr>
            <b/>
            <sz val="11"/>
            <color indexed="81"/>
            <rFont val="Tahoma"/>
            <family val="2"/>
          </rPr>
          <t>caratteristiche dei genitori o di chi si prende cura  che
facilitano o ostacolano l'esecuzione soddisfacente del ruolo genitoriale;</t>
        </r>
      </text>
    </comment>
    <comment ref="C2" authorId="0" shapeId="0" xr:uid="{00000000-0006-0000-0500-000003000000}">
      <text>
        <r>
          <rPr>
            <b/>
            <sz val="11"/>
            <color indexed="81"/>
            <rFont val="Tahoma"/>
            <family val="2"/>
          </rPr>
          <t>presenza/assenza disabilità fisica o intellettiva, malattia fisica cronica, disturbi emotivi , capacità di prendersi cura di se stessi, uso di sostanze</t>
        </r>
      </text>
    </comment>
    <comment ref="D2" authorId="1" shapeId="0" xr:uid="{00000000-0006-0000-0500-000004000000}">
      <text/>
    </comment>
    <comment ref="F2" authorId="2" shapeId="0" xr:uid="{00000000-0006-0000-0500-000005000000}">
      <text>
        <r>
          <rPr>
            <b/>
            <sz val="11"/>
            <color indexed="81"/>
            <rFont val="Tahoma"/>
            <family val="2"/>
          </rPr>
          <t>5 =  condizioni di benessere permanente di tutti i componenti del nucleo. Assenza di patologie fisiche, psichiche e sensoriali condizionanti la vita famigliare.
                                                                                                                                                                   1 = presenza di una o più patologia fisiche, psichiche e sensoriali condizionanti pesantemente la vita famigliare, quali: disabilità fisica o intellettiva, malattia fisica acuta/cronica, disturbi psico/emotivi, uso di sostanze, ecc.</t>
        </r>
      </text>
    </comment>
    <comment ref="C7" authorId="0" shapeId="0" xr:uid="{00000000-0006-0000-0500-000006000000}">
      <text>
        <r>
          <rPr>
            <b/>
            <sz val="11"/>
            <color indexed="81"/>
            <rFont val="Tahoma"/>
            <family val="2"/>
          </rPr>
          <t>consapevolezza dei problemi,progettualità</t>
        </r>
      </text>
    </comment>
    <comment ref="D7" authorId="1" shapeId="0" xr:uid="{00000000-0006-0000-0500-000007000000}">
      <text>
        <r>
          <rPr>
            <sz val="9"/>
            <color indexed="81"/>
            <rFont val="Tahoma"/>
            <family val="2"/>
          </rPr>
          <t xml:space="preserve">
</t>
        </r>
      </text>
    </comment>
    <comment ref="F7" authorId="2" shapeId="0" xr:uid="{00000000-0006-0000-0500-000008000000}">
      <text>
        <r>
          <rPr>
            <b/>
            <sz val="11"/>
            <color indexed="81"/>
            <rFont val="Tahoma"/>
            <family val="2"/>
          </rPr>
          <t>5 =  Chi svolge le funzioni genitoriali  comprende le tipologie e la entità e la gravità dei problemi della famiglia E’ consapevole dei  bisogni fisici, sociali e/o emotivi dei bambini.
Comprende qual è il proprio contributo nella creazione di difficoltà e problematiche. Ammette piena responsabilità.                                                                                        
                                                                                                                                                                                                                                                     2= Chi svolge le funzioni genitoriali  riconosce in parte i problemi della famiglia, ma non riesce a riconoscere interamente la propria responsabilità rispetto tali problemi.
1 = Non riconosce alcuna responsabilità per i bisogni non soddisfatti dei bambini.E’ convinto che solo gli altri membri della famiglia, o della società, ecc.,siano responsabili dei problemi dei figli. La responsabilità dei problemi è del minore</t>
        </r>
      </text>
    </comment>
    <comment ref="C12" authorId="0" shapeId="0" xr:uid="{00000000-0006-0000-0500-000009000000}">
      <text>
        <r>
          <rPr>
            <b/>
            <sz val="11"/>
            <color indexed="81"/>
            <rFont val="Tahoma"/>
            <family val="2"/>
          </rPr>
          <t>titolo di studio, conoscenza della lingua, livello di informazione e interessi</t>
        </r>
      </text>
    </comment>
    <comment ref="F12" authorId="2" shapeId="0" xr:uid="{00000000-0006-0000-0500-00000A000000}">
      <text>
        <r>
          <rPr>
            <b/>
            <sz val="11"/>
            <color indexed="81"/>
            <rFont val="Tahoma"/>
            <family val="2"/>
          </rPr>
          <t>5= titolo di studio dalla media superiore ,  informazione costante e aggiornata, interessi letterari, musicali, artistici, professionali.   
1= assenza di tutti gli elementi, nessun titolo di studio, nessuna conoscenza della lingua</t>
        </r>
      </text>
    </comment>
    <comment ref="A18" authorId="0" shapeId="0" xr:uid="{00000000-0006-0000-0500-00000B000000}">
      <text>
        <r>
          <rPr>
            <b/>
            <sz val="11"/>
            <color indexed="81"/>
            <rFont val="Tahoma"/>
            <family val="2"/>
          </rPr>
          <t>risorse di rete primaria (persone che fanno parte della famiglia, amici, vicini di casa, colleghi di lavoro) che facilitano o ostacolano l'esecuzione soddisfacente del ruolo genitoriale</t>
        </r>
      </text>
    </comment>
    <comment ref="C18" authorId="0" shapeId="0" xr:uid="{00000000-0006-0000-0500-00000C000000}">
      <text>
        <r>
          <rPr>
            <b/>
            <sz val="11"/>
            <color indexed="81"/>
            <rFont val="Tahoma"/>
            <family val="2"/>
          </rPr>
          <t>presenza, età, disponibilità</t>
        </r>
      </text>
    </comment>
    <comment ref="D18" authorId="1" shapeId="0" xr:uid="{00000000-0006-0000-0500-00000D000000}">
      <text>
        <r>
          <rPr>
            <sz val="9"/>
            <color indexed="81"/>
            <rFont val="Tahoma"/>
            <family val="2"/>
          </rPr>
          <t xml:space="preserve">
</t>
        </r>
      </text>
    </comment>
    <comment ref="F18" authorId="2" shapeId="0" xr:uid="{00000000-0006-0000-0500-00000E000000}">
      <text>
        <r>
          <rPr>
            <b/>
            <sz val="11"/>
            <color indexed="81"/>
            <rFont val="Tahoma"/>
            <family val="2"/>
          </rPr>
          <t>5 = disponibilità di risorse parentali all’interno delle reti familiari in grado di fornire un sostegno affettivo, organizzativo e anche economico se necessario, nel rispetto dei ruoli e dei confini della famiglia anche in modo sistematico e costante nel tempo.    
                                                                                                                                                                                                                                                                 1 =  assenza di relazioni in grado di contribuire all’accudimento e al sostegno del nucleo. Presenza di relazioni negative.</t>
        </r>
      </text>
    </comment>
    <comment ref="C23" authorId="0" shapeId="0" xr:uid="{00000000-0006-0000-0500-00000F000000}">
      <text>
        <r>
          <rPr>
            <b/>
            <sz val="11"/>
            <color indexed="81"/>
            <rFont val="Tahoma"/>
            <family val="2"/>
          </rPr>
          <t>presenza,  disponibilità</t>
        </r>
      </text>
    </comment>
    <comment ref="F23" authorId="2" shapeId="0" xr:uid="{00000000-0006-0000-0500-000010000000}">
      <text>
        <r>
          <rPr>
            <b/>
            <sz val="11"/>
            <color indexed="81"/>
            <rFont val="Tahoma"/>
            <family val="2"/>
          </rPr>
          <t>5 = disponibilità di reti della famiglia( figure non parentali) in grado di fornire un sostegno affettivo, organizzativo e anche economico se necessario, nel rispetto dei ruoli e dei confini della famiglia anche in modo sistematico e costante nel tempo.  
1 =  assenza di relazioni in grado di contribuire all’accudimento e al sostegno del nucleo. Presenza di relazioni negative o gravemente conflittuali.</t>
        </r>
      </text>
    </comment>
    <comment ref="F29" authorId="2" shapeId="0" xr:uid="{00000000-0006-0000-0500-000011000000}">
      <text>
        <r>
          <rPr>
            <b/>
            <sz val="11"/>
            <color indexed="81"/>
            <rFont val="Tahoma"/>
            <family val="2"/>
          </rPr>
          <t>1 = conflitto acceso con l'altro genitore , episodi di maltrattamento           
2 = mancanza di comunicazione e informazioni, strumentalizzazione dei figli, mancato partecipazione alle spese                                     
5 = confronto e condivisione delle scelte riguardanti il figlio, rispetto reciproco, buona gestione delle divergenze</t>
        </r>
      </text>
    </comment>
    <comment ref="F34" authorId="2" shapeId="0" xr:uid="{00000000-0006-0000-0500-000012000000}">
      <text>
        <r>
          <rPr>
            <b/>
            <sz val="11"/>
            <color indexed="81"/>
            <rFont val="Tahoma"/>
            <family val="2"/>
          </rPr>
          <t>5 = Il genitore non convivente assicura al bambino la regolare presenza, affettività, esempio positivo, regole e limiti in relazione all’età e al contesto, riconoscimento dei bisogni, rispetto fisico e verbale.              
3 = Positivo ma non in tutti gli aspetti
2 =  genitore non presente, non frequenta il bambino se non sporadicamente, inaffidabile rispetto agli impegni presi con il bambino; svalutante nei confronti del bambino ;è presente ma utilizza la relazione con il bambino in modo strumentale per danneggiare l’altro.                                          
1 = Il genitore è maltrattante (violenza fisica e psicologica), abusante, violento</t>
        </r>
      </text>
    </comment>
    <comment ref="A40" authorId="0" shapeId="0" xr:uid="{00000000-0006-0000-0500-000013000000}">
      <text>
        <r>
          <rPr>
            <b/>
            <sz val="11"/>
            <color indexed="81"/>
            <rFont val="Tahoma"/>
            <family val="2"/>
          </rPr>
          <t>indica le caratteristiche dell'ambiente di vita di riferimento</t>
        </r>
      </text>
    </comment>
    <comment ref="C40" authorId="0" shapeId="0" xr:uid="{00000000-0006-0000-0500-000014000000}">
      <text>
        <r>
          <rPr>
            <b/>
            <sz val="11"/>
            <color indexed="81"/>
            <rFont val="Tahoma"/>
            <family val="2"/>
          </rPr>
          <t xml:space="preserve">condizioni strutturali e abitative </t>
        </r>
      </text>
    </comment>
    <comment ref="D40" authorId="1" shapeId="0" xr:uid="{00000000-0006-0000-0500-000015000000}">
      <text>
        <r>
          <rPr>
            <b/>
            <sz val="9"/>
            <color indexed="81"/>
            <rFont val="Tahoma"/>
            <family val="2"/>
          </rPr>
          <t>Educatori:</t>
        </r>
        <r>
          <rPr>
            <sz val="9"/>
            <color indexed="81"/>
            <rFont val="Tahoma"/>
            <family val="2"/>
          </rPr>
          <t xml:space="preserve">
</t>
        </r>
      </text>
    </comment>
    <comment ref="F40" authorId="2" shapeId="0" xr:uid="{00000000-0006-0000-0500-000016000000}">
      <text>
        <r>
          <rPr>
            <b/>
            <sz val="11"/>
            <color indexed="81"/>
            <rFont val="Tahoma"/>
            <family val="2"/>
          </rPr>
          <t xml:space="preserve">5 = presenza di alloggio stabile, privo di morosità, salubre, con spazi ed arredi corrispondenti ai bisogni dei soggetti, disponibilità di una stanza dedicata al bambino/ragazzo. Riscaldamento, infissi e pareti in buone condizioni, impianto elettrico a norma, servizi igienici completi, assenza barriere architettoniche (se importanti), spazi personali e personalizzabili, salubrità (illuminazione, areazione, calore, assenza di muffe e parassiti,). Abitazione ad uso della famiglia (affitto o proprietà. No subaffitto o ospitalità)
                                                                                                                        1 = assenza di alloggio, totale inadeguatezza, arredi fatiscenti, ambienti insalubri                      </t>
        </r>
      </text>
    </comment>
    <comment ref="C45" authorId="0" shapeId="0" xr:uid="{00000000-0006-0000-0500-000017000000}">
      <text>
        <r>
          <rPr>
            <b/>
            <sz val="11"/>
            <color indexed="81"/>
            <rFont val="Tahoma"/>
            <family val="2"/>
          </rPr>
          <t>entrate complessive del nucleo</t>
        </r>
      </text>
    </comment>
    <comment ref="F45" authorId="2" shapeId="0" xr:uid="{00000000-0006-0000-0500-000018000000}">
      <text>
        <r>
          <rPr>
            <b/>
            <sz val="11"/>
            <color indexed="81"/>
            <rFont val="Tahoma"/>
            <family val="2"/>
          </rPr>
          <t xml:space="preserve">5= presenza di entrate regolari e sufficienti a garantire la soddisfazione dei bisogni del nucleo   
                                                                                                  1=assenza di entrate. </t>
        </r>
      </text>
    </comment>
    <comment ref="C50" authorId="0" shapeId="0" xr:uid="{00000000-0006-0000-0500-000019000000}">
      <text>
        <r>
          <rPr>
            <b/>
            <sz val="11"/>
            <color indexed="81"/>
            <rFont val="Tahoma"/>
            <family val="2"/>
          </rPr>
          <t>lavoro continuativo, precario, qualifica</t>
        </r>
      </text>
    </comment>
    <comment ref="F50" authorId="2" shapeId="0" xr:uid="{00000000-0006-0000-0500-00001A000000}">
      <text>
        <r>
          <rPr>
            <b/>
            <sz val="11"/>
            <color indexed="81"/>
            <rFont val="Tahoma"/>
            <family val="2"/>
          </rPr>
          <t xml:space="preserve">5 = presenza di uno o più lavori continuativi, in regola,  compatibili con l’organizzazione famigliare (orari, posto di lavoro, ecc).                                              
1 = assenza di lavoro </t>
        </r>
      </text>
    </comment>
    <comment ref="C55" authorId="0" shapeId="0" xr:uid="{00000000-0006-0000-0500-00001B000000}">
      <text>
        <r>
          <rPr>
            <b/>
            <sz val="11"/>
            <color indexed="81"/>
            <rFont val="Tahoma"/>
            <family val="2"/>
          </rPr>
          <t>disponibilità, positività e accessibilità di servizi, interventi e attività per la famiglia</t>
        </r>
      </text>
    </comment>
    <comment ref="F55" authorId="2" shapeId="0" xr:uid="{00000000-0006-0000-0500-00001C000000}">
      <text>
        <r>
          <rPr>
            <b/>
            <sz val="11"/>
            <color indexed="81"/>
            <rFont val="Tahoma"/>
            <family val="2"/>
          </rPr>
          <t>5 = le reti del territorio sono presenti, e accessibili (disponibilità, orari, fruibilità) e costituiscono una risorsa positiva per il bambino/ragazzo 
2 = le reti del territorio sono   carenti o inaccessibili o sconosciute (visibilità)
1 = le reti del territorio costituiscono un fattore di rischio per il bambino/ragazzo</t>
        </r>
      </text>
    </comment>
  </commentList>
</comments>
</file>

<file path=xl/sharedStrings.xml><?xml version="1.0" encoding="utf-8"?>
<sst xmlns="http://schemas.openxmlformats.org/spreadsheetml/2006/main" count="1052" uniqueCount="248">
  <si>
    <t>situazione alloggiativa</t>
  </si>
  <si>
    <t>SALUTE</t>
  </si>
  <si>
    <t>DIMENSIONI</t>
  </si>
  <si>
    <t>INDICATORI</t>
  </si>
  <si>
    <t>condivisione</t>
  </si>
  <si>
    <t xml:space="preserve">rispetto </t>
  </si>
  <si>
    <t xml:space="preserve">collaborazione   </t>
  </si>
  <si>
    <t>contenimento</t>
  </si>
  <si>
    <t>affettività</t>
  </si>
  <si>
    <t>guida</t>
  </si>
  <si>
    <t>equilibrio</t>
  </si>
  <si>
    <t>alimentazione</t>
  </si>
  <si>
    <t>igiene</t>
  </si>
  <si>
    <t>sicurezza</t>
  </si>
  <si>
    <t xml:space="preserve"> CURA DELLE ATTIVITA' QUOTIDIANE</t>
  </si>
  <si>
    <t>lavori domestici</t>
  </si>
  <si>
    <t>gestione del denaro</t>
  </si>
  <si>
    <t>gestione pratiche burocratiche</t>
  </si>
  <si>
    <t>RELAZIONI CON L'ESTERNO</t>
  </si>
  <si>
    <t>riconoscimento del ruolo</t>
  </si>
  <si>
    <t>CARATTERISTICHE FAMILIARI</t>
  </si>
  <si>
    <t>CARATTERISTICHE SOCIO-ECONOMICHE</t>
  </si>
  <si>
    <t>APPRENDIMENTO</t>
  </si>
  <si>
    <t>abilità di comprensione</t>
  </si>
  <si>
    <t xml:space="preserve">partecipazione </t>
  </si>
  <si>
    <t>competenze linguistiche e comunicative</t>
  </si>
  <si>
    <t>socio emotive</t>
  </si>
  <si>
    <t>comportamentali</t>
  </si>
  <si>
    <t>sviluppo fisico</t>
  </si>
  <si>
    <t>rendimento scolastico</t>
  </si>
  <si>
    <t>RELAZIONI CON LA FAMIGLIA</t>
  </si>
  <si>
    <t>rispetto</t>
  </si>
  <si>
    <t>RELAZIONI CON I PARI</t>
  </si>
  <si>
    <t>condizioni sanitarie</t>
  </si>
  <si>
    <t>RELAZIONI CON IL BAMBINO/RAGAZZO</t>
  </si>
  <si>
    <t>CURA E PROTEZIONE VERSO IL MINORE/RAGAZZO</t>
  </si>
  <si>
    <t>rete familiare (nodo intergenerazionale=parenti)</t>
  </si>
  <si>
    <t>reti della famiglia= amici e conoscenti</t>
  </si>
  <si>
    <t>condizioni di salute di chi svolge le funzioni genitoriali</t>
  </si>
  <si>
    <t>capacità  di chi svolge le funzioni genitoriali di riconoscere i problemi</t>
  </si>
  <si>
    <t>reti  del territorio (servizi sociosanitari, famiglie affidatarie e/o di appoggio, scuola, associazioni ludiche, sportive, di volontariato, aggregazioni spontanee)</t>
  </si>
  <si>
    <t>interessi</t>
  </si>
  <si>
    <t xml:space="preserve">5 = le reti del territorio sono presenti, e accessibili (disponibilità, orari, fruibilità) e costituiscono una risorsa positiva per il bambino/ragazzo 2 = le reti del territorio sono   carenti o inaccessibili o sconosciute (visibilità)
1 = le reti del territorio costituiscono un fattore di rischio per il bambino/ragazzo
</t>
  </si>
  <si>
    <t xml:space="preserve">progettualità </t>
  </si>
  <si>
    <t>SCALA 1-5</t>
  </si>
  <si>
    <t>5= stato di salute nella norma  (non evidenti segnali di problematicità)                                                                               1= disabilità/malattia fisica o mentale grave, ripetuti ricoveri, evidenza di lesioni cutanee (lividi, escoriazioni, graffi, ferite) e scheletriche (fratture, lussazioni); pidocchi o altri parassiti non curati, problemi dentali, acustici e visivi non curati, malnutrizione</t>
  </si>
  <si>
    <t>5= statura,peso,muscolatura nella norma                                                                  1= grave deficit nella crescita staturo-ponderale</t>
  </si>
  <si>
    <t>TOTALE</t>
  </si>
  <si>
    <t>aspetti sanitari</t>
  </si>
  <si>
    <t>RELAZIONI DI COPPIA/ADULTI</t>
  </si>
  <si>
    <t xml:space="preserve">situazione lavorativa </t>
  </si>
  <si>
    <t>entrate</t>
  </si>
  <si>
    <t xml:space="preserve">5 = presenza di uno o più lavori continuativi, in regola,  compatibili con l’organizzazione famigliare (orari, posto di lavoro, ecc).                                              1 = assenza di lavoro </t>
  </si>
  <si>
    <t xml:space="preserve">5= presenza di entrate regolari e sufficienti a garantire la soddisfazione dei bisogni del nucleo                                                                                                     1=assenza di entrate. </t>
  </si>
  <si>
    <t>OBIETTIVI SPECIFICI</t>
  </si>
  <si>
    <t>OBIETTIVI OPERATIVI    (PIANIFICAZIONE DELLE AZIONI)</t>
  </si>
  <si>
    <r>
      <t>SITUAZIONE PROBLEMATICA (</t>
    </r>
    <r>
      <rPr>
        <b/>
        <sz val="9"/>
        <rFont val="Arial"/>
        <family val="2"/>
      </rPr>
      <t>CON LINGUAGGIO DESCRITTIVO</t>
    </r>
    <r>
      <rPr>
        <b/>
        <sz val="10"/>
        <rFont val="Arial"/>
        <family val="2"/>
      </rPr>
      <t>)</t>
    </r>
  </si>
  <si>
    <r>
      <t xml:space="preserve">OBIETTIVI OPERATIVI    </t>
    </r>
    <r>
      <rPr>
        <b/>
        <sz val="9"/>
        <rFont val="Arial"/>
        <family val="2"/>
      </rPr>
      <t>(PIANIFICAZIONE DELLE AZIONI)</t>
    </r>
  </si>
  <si>
    <r>
      <t xml:space="preserve">VALUTAZIONE DEI RISULTATI                     </t>
    </r>
    <r>
      <rPr>
        <b/>
        <sz val="9"/>
        <rFont val="Arial"/>
        <family val="2"/>
      </rPr>
      <t>(RAGGIUNGIMENTO OBIETTIVI SPECIFICI)</t>
    </r>
  </si>
  <si>
    <t xml:space="preserve">autostima </t>
  </si>
  <si>
    <t>situazione culturale di chi svolge le funzioni genitoriali</t>
  </si>
  <si>
    <t>CARATTERISTICHE DELLA RETE PRIMARIA</t>
  </si>
  <si>
    <t>5= titolo di studio dalla media superiore ,  informazione costante e aggiornata, interessi letterari, musicali, artistici, professionali.                                                        1= assenza di tutti gli elementi, nessun titolo di studio, nessuna conoscenza della lingua</t>
  </si>
  <si>
    <t>RELAZIONI DI COPPIA</t>
  </si>
  <si>
    <t>MEDIA PER PESO</t>
  </si>
  <si>
    <t>MEDIA DEI PUNTEGGI</t>
  </si>
  <si>
    <t>COMPETENZE TRASVERSALI</t>
  </si>
  <si>
    <t>GENITORIALITÀ</t>
  </si>
  <si>
    <t>CONTESTO</t>
  </si>
  <si>
    <t>TOTALE GENERALE</t>
  </si>
  <si>
    <t>APPRENDI     MENTO</t>
  </si>
  <si>
    <t xml:space="preserve">5= Accordo tra i genitori                                                                               1= Disaccordo e conflitto tra i genitori                                                         </t>
  </si>
  <si>
    <t>5= i genitori sentono il bisogno di confrontarsi                                                            1= i genitori non si parlano</t>
  </si>
  <si>
    <t>5= capacità di rispettare gli impegni concordati                                        1= Assenza, mancanza di puntualità e di coinvolgimento</t>
  </si>
  <si>
    <t>5= genitori presenti, individuano attività adeguate                                                                        1= non condividono e non svolgono attività con i figli</t>
  </si>
  <si>
    <t>5= esprimere affetti con contatto fisico, verbalmente, incoraggia                                                                                                                    1= assenza di contatto fisico o eccessiva fisicità inappropriata</t>
  </si>
  <si>
    <t>5= Adeguatezza nella cura di sé, appropriatezza nel vestiario, assenze di dipendeza                                                                               1= incapacità nella cura di sé, nel vestiario, dipendeze, attività illegali</t>
  </si>
  <si>
    <t>5= regole poche e precise, motivate, spiegate ai figli e adeguate all'età                                                                                         2= deroghe continue alle regole                                                          1= eccesso di regole, metodi coercitivi, assenze di regole</t>
  </si>
  <si>
    <t>5= entrambi i genitori riconoscono e soddisfano i bisogni del figlio. Distinguono necessario dal superfluo, danno priorità                                                                                                        1= non riconoscono i bisogni, forniscono risposte inadatte e inattese con beni materiali</t>
  </si>
  <si>
    <t>5= ridespetto dei confini, capacità di offrire la giusta presenza e vicinanza                                                                                             2= inversione dei ruoli, indifferenza e/o rifiuto                                                    1= maltrattamento fisico e psichico, abuso sessuale</t>
  </si>
  <si>
    <t>5= i genitori hanno un'immagine realistica del propsio figlio. Hanno aspettative adeguate e obiettive                                                                                                                                                                                                                                      2= non hanno una conoscenza concreta e realistica, non conoscono le sue capacità                                                                         1= assenza completa di progettualità e aspettative</t>
  </si>
  <si>
    <t>5= attenzione agli standard di crescita e segnali di malattia                                                                                                                     1= disattenzione agli standard di crescita. Eccesso di medicalizzazione, ricoveri al P.S.</t>
  </si>
  <si>
    <t>5= genitore assicura rispetto degli orari                                                                         1= il genitore non consente regolare riposo</t>
  </si>
  <si>
    <t>5= assicurarsi che il figlio abbia la possibilità di consumare i pasti regolari, appropriati.                                                   2= non mariare mai dieta, non prestare attenzione                                       1= non garantire nemmeno 2 pasti principali, cibo non adeguato</t>
  </si>
  <si>
    <t>5= aspetto curato, assenza di parassiti, cambi vestito quotidiani                                                                                                     1= incuria, cura orale assente, sporcizia, odore, mantenimento stessi abiti per più giorni</t>
  </si>
  <si>
    <t>5= attenzione nel valutare i pericoli in base alla maturità del figlio, conoscere amicizie reali e virtuali, interesse verso i luoghi frequentati                                                                                             1= mancanza di interesse, non porre limiti alla libertà, vedere pericoli in ogni situazione</t>
  </si>
  <si>
    <t>5= i genitori pianificano spese per le necessità della famiglia                                                                                                                1= atteggiamento assistenzialistico, morosi o insolventi rispetto a delle spese</t>
  </si>
  <si>
    <t>5= genitore segue parte documentazione e scadenze                              1= non vengono svolte le pratiche necessarie alla gestione della casa</t>
  </si>
  <si>
    <t>5= abilità corrispondenti o superiori all'età                                                                                                                       1= abilità fortemente sotto la media</t>
  </si>
  <si>
    <t>5= partecipa attivamente                                                                                                  1= non mostra interesse, atteggiamento negativo/disturbante</t>
  </si>
  <si>
    <t>5= ha interessi definiti, che approfondisce                                                                       1= non mostra alcun interesse, non esprime preferenze</t>
  </si>
  <si>
    <t>5= sa esprimere affetto  con gesti e parole verso i genitori                                                                      1= non manifesta affetto, ricerca consolazione e/o protezione</t>
  </si>
  <si>
    <t>5 = comportamento simile a coetanei                                                                           1 = si sottomette per timore del genitore, estremamente oppositivo</t>
  </si>
  <si>
    <t>5 = parla con i genitori, condivide ed esprime propria opinione                                       1 = bambino adultizzato</t>
  </si>
  <si>
    <t>5 = bambino sa stare con gli altri, collabora, gioca, condivide, mantiene amicizie                           1 = si isola, non intereagisce, litiga spesso, aggredisce, respinge</t>
  </si>
  <si>
    <t>5 = rispetta i sentimenti degli altri, sa ascoltare                                                                1 = non rispetta le emozioni altrui, non racconta, non ascolta</t>
  </si>
  <si>
    <t>5 = riconosce i contesti, accetta le regole                                                                                1 = rifiuta sempre le indicazione e le richieste, disturba</t>
  </si>
  <si>
    <t>5 = ha un linguaggio ricco, sa esprimere ciò che pensa e le sue emozioni                             1 = non riesce a comunicare, presenta disturbi del linguaggio</t>
  </si>
  <si>
    <t>5 = riconosce i suoi stati d'animo                                                                              1 = sembra sempre preoccupato, infelice, triste, non collegato a eventi scastenanti</t>
  </si>
  <si>
    <t>5 = comportamento paragonabile ai suoi coetanei                                                                    1 = atti di vandalismo, piccola delinquenza</t>
  </si>
  <si>
    <t>5 = il minore si sente importante per i genitori, pensa di riuscire nelle attività, si accetta                                                                                                                                 1 = ipervalutazione di sé, assenza di stima</t>
  </si>
  <si>
    <t>5 = condizione di benessere di tutti i componenti nucleo                                                                                        1 = presenza di patologie condizionanti la vita familiare</t>
  </si>
  <si>
    <t>5 = chi svolge le funzioni genitoriali comprende la gravità dei problemi, le responsabilità                                                                                                                                                                                                                                2 = si riconoscono in paprte i problemi ma non riconosce in pieno le responsabilità                                           1 = non riconosce alcune responsabilità propria, la responsabilità è degli altri o del mnore</t>
  </si>
  <si>
    <t>5 = alloggio stabile, salubre, con spazi e arredi adeguati                                                                           1 = assenza di alloggio, totale inadeguatezza</t>
  </si>
  <si>
    <t>AREA</t>
  </si>
  <si>
    <t>OBIETTIVI OPERATIVI</t>
  </si>
  <si>
    <t xml:space="preserve">MODALITÀ </t>
  </si>
  <si>
    <t>G</t>
  </si>
  <si>
    <t>M</t>
  </si>
  <si>
    <t>C</t>
  </si>
  <si>
    <t>G = Genitorialità</t>
  </si>
  <si>
    <t>M = Minore</t>
  </si>
  <si>
    <t>C = Contesto</t>
  </si>
  <si>
    <t>SITUAZIONE PROBLEMATICA</t>
  </si>
  <si>
    <r>
      <rPr>
        <sz val="26"/>
        <rFont val="Arial"/>
        <family val="2"/>
      </rPr>
      <t>t</t>
    </r>
    <r>
      <rPr>
        <vertAlign val="subscript"/>
        <sz val="26"/>
        <rFont val="Arial"/>
        <family val="2"/>
      </rPr>
      <t>0</t>
    </r>
  </si>
  <si>
    <r>
      <t>t</t>
    </r>
    <r>
      <rPr>
        <vertAlign val="subscript"/>
        <sz val="26"/>
        <rFont val="Arial"/>
        <family val="2"/>
      </rPr>
      <t>1</t>
    </r>
  </si>
  <si>
    <r>
      <t>t</t>
    </r>
    <r>
      <rPr>
        <vertAlign val="subscript"/>
        <sz val="26"/>
        <rFont val="Arial"/>
        <family val="2"/>
      </rPr>
      <t>2</t>
    </r>
  </si>
  <si>
    <r>
      <t>t</t>
    </r>
    <r>
      <rPr>
        <vertAlign val="subscript"/>
        <sz val="26"/>
        <rFont val="Arial"/>
        <family val="2"/>
      </rPr>
      <t>3</t>
    </r>
  </si>
  <si>
    <r>
      <t>t</t>
    </r>
    <r>
      <rPr>
        <vertAlign val="subscript"/>
        <sz val="26"/>
        <rFont val="Arial"/>
        <family val="2"/>
      </rPr>
      <t>4</t>
    </r>
  </si>
  <si>
    <t>NOME</t>
  </si>
  <si>
    <t>COGNOME</t>
  </si>
  <si>
    <t>DATA DI NASCITA</t>
  </si>
  <si>
    <t>LUOGO DI NASCITA</t>
  </si>
  <si>
    <t>DATA COMPILAZIONE</t>
  </si>
  <si>
    <t>SCHEDA ANAGRAFICA</t>
  </si>
  <si>
    <r>
      <t>t</t>
    </r>
    <r>
      <rPr>
        <vertAlign val="subscript"/>
        <sz val="26"/>
        <rFont val="Arial"/>
        <family val="2"/>
      </rPr>
      <t>0</t>
    </r>
  </si>
  <si>
    <r>
      <t>t</t>
    </r>
    <r>
      <rPr>
        <vertAlign val="subscript"/>
        <sz val="26"/>
        <color theme="0"/>
        <rFont val="Arial"/>
        <family val="2"/>
      </rPr>
      <t>0</t>
    </r>
  </si>
  <si>
    <r>
      <t>t</t>
    </r>
    <r>
      <rPr>
        <vertAlign val="subscript"/>
        <sz val="26"/>
        <color theme="0"/>
        <rFont val="Arial"/>
        <family val="2"/>
      </rPr>
      <t>1</t>
    </r>
  </si>
  <si>
    <r>
      <t>t</t>
    </r>
    <r>
      <rPr>
        <vertAlign val="subscript"/>
        <sz val="26"/>
        <color theme="0"/>
        <rFont val="Arial"/>
        <family val="2"/>
      </rPr>
      <t>2</t>
    </r>
  </si>
  <si>
    <r>
      <t>t</t>
    </r>
    <r>
      <rPr>
        <vertAlign val="subscript"/>
        <sz val="26"/>
        <color theme="0"/>
        <rFont val="Arial"/>
        <family val="2"/>
      </rPr>
      <t>3</t>
    </r>
  </si>
  <si>
    <r>
      <t>t</t>
    </r>
    <r>
      <rPr>
        <vertAlign val="subscript"/>
        <sz val="26"/>
        <color theme="0"/>
        <rFont val="Arial"/>
        <family val="2"/>
      </rPr>
      <t>4</t>
    </r>
  </si>
  <si>
    <t>GRAFICO</t>
  </si>
  <si>
    <t>PROFILO</t>
  </si>
  <si>
    <t>MINORE</t>
  </si>
  <si>
    <r>
      <t>t</t>
    </r>
    <r>
      <rPr>
        <b/>
        <vertAlign val="subscript"/>
        <sz val="12"/>
        <rFont val="Arial"/>
        <family val="2"/>
      </rPr>
      <t>0</t>
    </r>
  </si>
  <si>
    <r>
      <t>t</t>
    </r>
    <r>
      <rPr>
        <b/>
        <vertAlign val="subscript"/>
        <sz val="12"/>
        <rFont val="Arial"/>
        <family val="2"/>
      </rPr>
      <t>1</t>
    </r>
  </si>
  <si>
    <r>
      <t>t</t>
    </r>
    <r>
      <rPr>
        <b/>
        <vertAlign val="subscript"/>
        <sz val="12"/>
        <rFont val="Arial"/>
        <family val="2"/>
      </rPr>
      <t>2</t>
    </r>
  </si>
  <si>
    <r>
      <t>t</t>
    </r>
    <r>
      <rPr>
        <b/>
        <vertAlign val="subscript"/>
        <sz val="12"/>
        <rFont val="Arial"/>
        <family val="2"/>
      </rPr>
      <t>3</t>
    </r>
  </si>
  <si>
    <r>
      <t>t</t>
    </r>
    <r>
      <rPr>
        <b/>
        <vertAlign val="subscript"/>
        <sz val="12"/>
        <rFont val="Arial"/>
        <family val="2"/>
      </rPr>
      <t>4</t>
    </r>
  </si>
  <si>
    <t>5 = Rispetto reciproco                                                                             1= presenza di maltrattamenti fisici, vessazione di un coniuge nei confronti dell'altro</t>
  </si>
  <si>
    <r>
      <t xml:space="preserve">VALUTAZIONE DEI PROCESSI                  </t>
    </r>
    <r>
      <rPr>
        <b/>
        <sz val="9"/>
        <rFont val="Arial"/>
        <family val="2"/>
      </rPr>
      <t>(VERIFICA DELLE MODALITA' DI SVOLGIMENTO)</t>
    </r>
  </si>
  <si>
    <r>
      <t>VALUTAZIONE DELLE RALIZZAZIONI                                                                                                                                                                                              (</t>
    </r>
    <r>
      <rPr>
        <b/>
        <sz val="9"/>
        <rFont val="Arial"/>
        <family val="2"/>
      </rPr>
      <t>RAGGIUNGIMENTO DEGLI OBIETTIVI OPERATIVI)</t>
    </r>
  </si>
  <si>
    <t>5= i genitori con operatori/educatori si presentano ai colloqui, atteggiamento di ascolto e confronto autentico                                                                                                    1= Atteggiamento squilibrato con operatori, delegano totalmente, atteggiamenti di superiorità/superficialità</t>
  </si>
  <si>
    <t>5= casa pulita e in ordine. Spazi comuni e del figlio puliti                                     1= poca o nulla cura della casa, sporcizia di animali, muffa</t>
  </si>
  <si>
    <t>COMUNE DI GENOVA</t>
  </si>
  <si>
    <t>PROGETTO EDUCATIVO INDIVIDUALE</t>
  </si>
  <si>
    <t>5= voti nella media o superiori                                                                                    1= voti molto bassi, assenze frequenti, necessario sostegno individuale</t>
  </si>
  <si>
    <t>RELAZIONE</t>
  </si>
  <si>
    <t>GENITORE NON CONVIVENTE</t>
  </si>
  <si>
    <t>relazione con l'altro genitore</t>
  </si>
  <si>
    <t>relazione con il bambino/ragazzo</t>
  </si>
  <si>
    <t>approccio alla sessualità</t>
  </si>
  <si>
    <t>VALUTAZIONE DEI PROCESSI  (VERIFICA DELLE MODALITA' DI SVOLGIMENTO)</t>
  </si>
  <si>
    <t>VALUTAZIONE DEI RISULTATI                       (RAGGIUNGIMENTO OBIETTIVI SPECIFICI)</t>
  </si>
  <si>
    <t>MODALITA' (COME L'OPERATORE PENSA DI RAGGIUNGERE L'OBIETTIVO OPERATIVO)</t>
  </si>
  <si>
    <r>
      <t xml:space="preserve">MODALITA'                                        </t>
    </r>
    <r>
      <rPr>
        <b/>
        <sz val="9"/>
        <rFont val="Arial"/>
        <family val="2"/>
      </rPr>
      <t>(COME L'EQUIPE PENSA DI RAGGIUNGERE L'OBIETTIVO OPERATIVO)</t>
    </r>
  </si>
  <si>
    <r>
      <t xml:space="preserve">MODALITA'                      </t>
    </r>
    <r>
      <rPr>
        <b/>
        <sz val="9"/>
        <rFont val="Arial"/>
        <family val="2"/>
      </rPr>
      <t>(COME L'OPERATORE PENSA DI RAGGIUNGERE L'OBIETTIVO OPERATIVO)</t>
    </r>
  </si>
  <si>
    <t>riconoscimento dei ruoli, delle competenze e della regolazione delle distanze</t>
  </si>
  <si>
    <t xml:space="preserve"> CURA DELLE ATTIVITÀ  QUOTIDIANE</t>
  </si>
  <si>
    <r>
      <t xml:space="preserve">VALUTAZIONE DEI PROCESSI                                       </t>
    </r>
    <r>
      <rPr>
        <b/>
        <sz val="9"/>
        <rFont val="Arial"/>
        <family val="2"/>
      </rPr>
      <t>(VERIFICA DELLE MODALITÀ  DI SVOLGIMENTO)</t>
    </r>
  </si>
  <si>
    <t>SITUAZIONE PROBLEMATICA /RISORSA(CON LINGUAGGIO DESCRITTIVO)</t>
  </si>
  <si>
    <t>PUNTEGGIO</t>
  </si>
  <si>
    <t xml:space="preserve">equilibrio </t>
  </si>
  <si>
    <r>
      <t>T</t>
    </r>
    <r>
      <rPr>
        <vertAlign val="superscript"/>
        <sz val="10"/>
        <rFont val="Arial"/>
        <family val="2"/>
      </rPr>
      <t>0</t>
    </r>
  </si>
  <si>
    <r>
      <t>T</t>
    </r>
    <r>
      <rPr>
        <vertAlign val="superscript"/>
        <sz val="10"/>
        <rFont val="Arial"/>
        <family val="2"/>
      </rPr>
      <t>2</t>
    </r>
  </si>
  <si>
    <r>
      <t>T</t>
    </r>
    <r>
      <rPr>
        <vertAlign val="superscript"/>
        <sz val="10"/>
        <rFont val="Arial"/>
        <family val="2"/>
      </rPr>
      <t>3</t>
    </r>
  </si>
  <si>
    <r>
      <t>T</t>
    </r>
    <r>
      <rPr>
        <vertAlign val="superscript"/>
        <sz val="10"/>
        <rFont val="Arial"/>
        <family val="2"/>
      </rPr>
      <t>4</t>
    </r>
  </si>
  <si>
    <r>
      <t>T</t>
    </r>
    <r>
      <rPr>
        <vertAlign val="superscript"/>
        <sz val="10"/>
        <rFont val="Arial"/>
        <family val="2"/>
      </rPr>
      <t>1</t>
    </r>
  </si>
  <si>
    <t>stimolo</t>
  </si>
  <si>
    <t>ritmi della giornata</t>
  </si>
  <si>
    <r>
      <t>Descrizione della situazione problematica e delle risorse</t>
    </r>
    <r>
      <rPr>
        <sz val="12"/>
        <rFont val="Arial"/>
        <family val="2"/>
      </rPr>
      <t xml:space="preserve">: </t>
    </r>
  </si>
  <si>
    <t>CURA DELLE ATTIVITÀ QUOTIDIANE</t>
  </si>
  <si>
    <t>stare in relazione</t>
  </si>
  <si>
    <r>
      <t>PUNTEGGIO</t>
    </r>
    <r>
      <rPr>
        <b/>
        <vertAlign val="subscript"/>
        <sz val="10"/>
        <rFont val="Arial"/>
        <family val="2"/>
      </rPr>
      <t xml:space="preserve"> </t>
    </r>
  </si>
  <si>
    <t>VALUTAZIONE DELLE RALIZZAZIONI                     (RAGGIUNGIMENTO DEGLI OBIETTIVI OPERATIVI)</t>
  </si>
  <si>
    <t>reti della famiglia (amici e conoscenti)</t>
  </si>
  <si>
    <t>T</t>
  </si>
  <si>
    <t>reti del territorio (servizi sociosanitari, famiglie affidatarie e/o di appoggio, scuola, associazioni ludiche, sportive, di volontariato, aggregazioni spontanee)</t>
  </si>
  <si>
    <t>Rapporto con tecnologie e media</t>
  </si>
  <si>
    <t>Autonomia personale</t>
  </si>
  <si>
    <t>Autonomia sociale</t>
  </si>
  <si>
    <t>AUTONOMIA</t>
  </si>
  <si>
    <t>riconoscimento del ruolo, delle competenze e della regolazione delle distanze</t>
  </si>
  <si>
    <t>RESIDENZA/DOMICILIO</t>
  </si>
  <si>
    <t>SCUOLA E CLASSE</t>
  </si>
  <si>
    <t>ATS/UCST INVIANTE</t>
  </si>
  <si>
    <t>PROVVEDIMENTI TRIBUNALE</t>
  </si>
  <si>
    <t>PRESCRIZIONI TRIBUNALE</t>
  </si>
  <si>
    <t xml:space="preserve">PATOLOGIE / DISABILITÀ </t>
  </si>
  <si>
    <t>DURATA INSERIMENTO (previsione)</t>
  </si>
  <si>
    <t>DATA COMPILAZIONE SCHEDA</t>
  </si>
  <si>
    <t>OPERATORE/I COMPILATORE/I</t>
  </si>
  <si>
    <r>
      <t>[t</t>
    </r>
    <r>
      <rPr>
        <b/>
        <vertAlign val="subscript"/>
        <sz val="11"/>
        <rFont val="Arial"/>
        <family val="2"/>
      </rPr>
      <t>0</t>
    </r>
    <r>
      <rPr>
        <b/>
        <sz val="11"/>
        <rFont val="Arial"/>
        <family val="2"/>
      </rPr>
      <t>]</t>
    </r>
  </si>
  <si>
    <r>
      <t>[t</t>
    </r>
    <r>
      <rPr>
        <b/>
        <vertAlign val="subscript"/>
        <sz val="11"/>
        <rFont val="Arial"/>
        <family val="2"/>
      </rPr>
      <t>1</t>
    </r>
    <r>
      <rPr>
        <b/>
        <sz val="11"/>
        <rFont val="Arial"/>
        <family val="2"/>
      </rPr>
      <t>]</t>
    </r>
  </si>
  <si>
    <r>
      <t>[t</t>
    </r>
    <r>
      <rPr>
        <b/>
        <vertAlign val="subscript"/>
        <sz val="11"/>
        <rFont val="Arial"/>
        <family val="2"/>
      </rPr>
      <t>2</t>
    </r>
    <r>
      <rPr>
        <b/>
        <sz val="11"/>
        <rFont val="Arial"/>
        <family val="2"/>
      </rPr>
      <t>]</t>
    </r>
  </si>
  <si>
    <r>
      <t>[t</t>
    </r>
    <r>
      <rPr>
        <b/>
        <vertAlign val="subscript"/>
        <sz val="11"/>
        <rFont val="Arial"/>
        <family val="2"/>
      </rPr>
      <t>3</t>
    </r>
    <r>
      <rPr>
        <b/>
        <sz val="11"/>
        <rFont val="Arial"/>
        <family val="2"/>
      </rPr>
      <t>]</t>
    </r>
  </si>
  <si>
    <r>
      <t>[t</t>
    </r>
    <r>
      <rPr>
        <b/>
        <vertAlign val="subscript"/>
        <sz val="11"/>
        <rFont val="Arial"/>
        <family val="2"/>
      </rPr>
      <t>4</t>
    </r>
    <r>
      <rPr>
        <b/>
        <sz val="11"/>
        <rFont val="Arial"/>
        <family val="2"/>
      </rPr>
      <t>]</t>
    </r>
  </si>
  <si>
    <t>OPERATORI DI RIFERIMENTO</t>
  </si>
  <si>
    <t>NOME E COGNOME</t>
  </si>
  <si>
    <t>TELEFONO</t>
  </si>
  <si>
    <t>INDIRIZZO E-MAIL</t>
  </si>
  <si>
    <t>ASS. SOCIALE</t>
  </si>
  <si>
    <t>PSICOLOGO/A/I</t>
  </si>
  <si>
    <t>EDUCATORE/TRICE</t>
  </si>
  <si>
    <t>AFFIDATARIO/A</t>
  </si>
  <si>
    <t>INSEGNANTE/I</t>
  </si>
  <si>
    <t>RETE PRIMARIA</t>
  </si>
  <si>
    <t>MAMMA</t>
  </si>
  <si>
    <t xml:space="preserve">PAPÀ </t>
  </si>
  <si>
    <t>FRATELLO/I</t>
  </si>
  <si>
    <t>SORELLA/E</t>
  </si>
  <si>
    <t>NONNI MATERNI</t>
  </si>
  <si>
    <t>NONNI PATERNI</t>
  </si>
  <si>
    <t>ZIO/A/I</t>
  </si>
  <si>
    <t>GIORNI</t>
  </si>
  <si>
    <t>ORARI</t>
  </si>
  <si>
    <t xml:space="preserve">LUNEDÌ </t>
  </si>
  <si>
    <t>MARTEDÌ</t>
  </si>
  <si>
    <t>MERCOLEDÌ</t>
  </si>
  <si>
    <t>GIOVEDÌ</t>
  </si>
  <si>
    <t>VENERDÌ</t>
  </si>
  <si>
    <t xml:space="preserve">Genitorialità/Adulti di riferimento: </t>
  </si>
  <si>
    <t xml:space="preserve">Contesto socio familiare: </t>
  </si>
  <si>
    <t xml:space="preserve">Aggiornamenti (indicare per ogni aggiornamento la data di registrazione): </t>
  </si>
  <si>
    <t>DOCUMENTAZIONE DA ALLEGARE AD INSERIMENTO AVVIATO</t>
  </si>
  <si>
    <t xml:space="preserve">• Certificati di vaccinazione
</t>
  </si>
  <si>
    <t>• Libretto sanitario</t>
  </si>
  <si>
    <t>• Informazioni su patologie importanti pregresse o in atto</t>
  </si>
  <si>
    <t>• Eventuali interventi sanitari e/o riabilitativi pregressi o in corso</t>
  </si>
  <si>
    <t>RIENTRI A CASA / VISITE A FAMILIARI</t>
  </si>
  <si>
    <t>PRESSO</t>
  </si>
  <si>
    <t>SABATO</t>
  </si>
  <si>
    <t>DOMENICA</t>
  </si>
  <si>
    <t xml:space="preserve">verbale, paraverbale e non verbale </t>
  </si>
  <si>
    <t>Autonomia nella cura di se'</t>
  </si>
  <si>
    <t>Autonomia organizzativa</t>
  </si>
  <si>
    <t>ESPLICITAZIONE E RISPETTO DEI LIMITI PERSONALI</t>
  </si>
  <si>
    <t>RELAZIONI CON GLIEDUCATORI</t>
  </si>
  <si>
    <t>RELAZIONI CON GLI EDUCATORI</t>
  </si>
  <si>
    <t xml:space="preserve"> </t>
  </si>
  <si>
    <t>DATA INSERIMENTO (indicare quando concordata)</t>
  </si>
  <si>
    <t>MASCHIO/FEMMINA</t>
  </si>
  <si>
    <t>ALTRO (SPECIFICARE)</t>
  </si>
  <si>
    <t>DATI INSERIMENTO</t>
  </si>
  <si>
    <t>NAZIONALITA'</t>
  </si>
  <si>
    <t>ALLERGIE E INTOLLERANZE</t>
  </si>
  <si>
    <t xml:space="preserve">Anamnesi: </t>
  </si>
  <si>
    <t>Minore: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</si>
</sst>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0"/>
      <name val="Arial"/>
    </font>
    <font>
      <sz val="10"/>
      <name val="Arial"/>
      <family val="2"/>
    </font>
    <font>
      <b/>
      <sz val="10"/>
      <name val="Arial"/>
      <family val="2"/>
    </font>
    <font>
      <sz val="10"/>
      <name val="Arial"/>
      <family val="2"/>
    </font>
    <font>
      <sz val="12"/>
      <name val="Calibri"/>
      <family val="2"/>
    </font>
    <font>
      <sz val="9"/>
      <name val="Arial"/>
      <family val="2"/>
    </font>
    <font>
      <b/>
      <sz val="9"/>
      <name val="Arial"/>
      <family val="2"/>
    </font>
    <font>
      <sz val="12"/>
      <name val="Arial"/>
      <family val="2"/>
    </font>
    <font>
      <b/>
      <vertAlign val="subscript"/>
      <sz val="10"/>
      <name val="Arial"/>
      <family val="2"/>
    </font>
    <font>
      <sz val="9"/>
      <color indexed="81"/>
      <name val="Tahoma"/>
      <family val="2"/>
    </font>
    <font>
      <b/>
      <sz val="9"/>
      <color indexed="81"/>
      <name val="Tahoma"/>
      <family val="2"/>
    </font>
    <font>
      <sz val="10"/>
      <color rgb="FFFF0000"/>
      <name val="Arial"/>
      <family val="2"/>
    </font>
    <font>
      <b/>
      <sz val="10"/>
      <color rgb="FFFF0000"/>
      <name val="Arial"/>
      <family val="2"/>
    </font>
    <font>
      <sz val="10"/>
      <color rgb="FFC00000"/>
      <name val="Arial"/>
      <family val="2"/>
    </font>
    <font>
      <b/>
      <sz val="10"/>
      <color rgb="FFC00000"/>
      <name val="Arial"/>
      <family val="2"/>
    </font>
    <font>
      <b/>
      <sz val="10"/>
      <color theme="0"/>
      <name val="Arial"/>
      <family val="2"/>
    </font>
    <font>
      <sz val="9"/>
      <color rgb="FFFF0000"/>
      <name val="Arial"/>
      <family val="2"/>
    </font>
    <font>
      <sz val="9"/>
      <color rgb="FFC00000"/>
      <name val="Arial"/>
      <family val="2"/>
    </font>
    <font>
      <sz val="8"/>
      <name val="Arial"/>
      <family val="2"/>
    </font>
    <font>
      <b/>
      <sz val="8"/>
      <name val="Arial"/>
      <family val="2"/>
    </font>
    <font>
      <sz val="26"/>
      <name val="Arial"/>
      <family val="2"/>
    </font>
    <font>
      <vertAlign val="subscript"/>
      <sz val="26"/>
      <name val="Arial"/>
      <family val="2"/>
    </font>
    <font>
      <b/>
      <sz val="12"/>
      <name val="Arial"/>
      <family val="2"/>
    </font>
    <font>
      <sz val="26"/>
      <color theme="0"/>
      <name val="Arial"/>
      <family val="2"/>
    </font>
    <font>
      <vertAlign val="subscript"/>
      <sz val="26"/>
      <color theme="0"/>
      <name val="Arial"/>
      <family val="2"/>
    </font>
    <font>
      <sz val="10"/>
      <color theme="0"/>
      <name val="Arial"/>
      <family val="2"/>
    </font>
    <font>
      <b/>
      <vertAlign val="subscript"/>
      <sz val="12"/>
      <name val="Arial"/>
      <family val="2"/>
    </font>
    <font>
      <sz val="10"/>
      <color rgb="FFFFFF00"/>
      <name val="Arial"/>
      <family val="2"/>
    </font>
    <font>
      <vertAlign val="superscript"/>
      <sz val="10"/>
      <name val="Arial"/>
      <family val="2"/>
    </font>
    <font>
      <b/>
      <sz val="11"/>
      <color indexed="81"/>
      <name val="Tahoma"/>
      <family val="2"/>
    </font>
    <font>
      <b/>
      <sz val="12"/>
      <color indexed="81"/>
      <name val="Tahoma"/>
      <family val="2"/>
    </font>
    <font>
      <b/>
      <sz val="11"/>
      <name val="Arial"/>
      <family val="2"/>
    </font>
    <font>
      <b/>
      <vertAlign val="subscript"/>
      <sz val="11"/>
      <name val="Arial"/>
      <family val="2"/>
    </font>
    <font>
      <sz val="14"/>
      <name val="Arial"/>
      <family val="2"/>
    </font>
    <font>
      <sz val="11"/>
      <name val="Arial"/>
      <family val="2"/>
    </font>
  </fonts>
  <fills count="18">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6" tint="-0.499984740745262"/>
        <bgColor indexed="64"/>
      </patternFill>
    </fill>
    <fill>
      <patternFill patternType="solid">
        <fgColor theme="7" tint="0.59999389629810485"/>
        <bgColor indexed="64"/>
      </patternFill>
    </fill>
    <fill>
      <patternFill patternType="solid">
        <fgColor theme="7" tint="-0.499984740745262"/>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8" tint="0.59999389629810485"/>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7" tint="-0.249977111117893"/>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rgb="FFFFFF00"/>
        <bgColor indexed="64"/>
      </patternFill>
    </fill>
    <fill>
      <patternFill patternType="solid">
        <fgColor theme="8" tint="0.79998168889431442"/>
        <bgColor indexed="64"/>
      </patternFill>
    </fill>
  </fills>
  <borders count="10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6" tint="-0.499984740745262"/>
      </left>
      <right style="thin">
        <color theme="6" tint="-0.499984740745262"/>
      </right>
      <top style="thin">
        <color theme="6" tint="-0.499984740745262"/>
      </top>
      <bottom style="thin">
        <color theme="6" tint="-0.499984740745262"/>
      </bottom>
      <diagonal/>
    </border>
    <border>
      <left style="thin">
        <color theme="7" tint="-0.499984740745262"/>
      </left>
      <right style="thin">
        <color theme="7" tint="-0.499984740745262"/>
      </right>
      <top style="thin">
        <color theme="7" tint="-0.499984740745262"/>
      </top>
      <bottom style="thin">
        <color theme="7" tint="-0.499984740745262"/>
      </bottom>
      <diagonal/>
    </border>
    <border>
      <left style="thin">
        <color theme="6" tint="-0.499984740745262"/>
      </left>
      <right/>
      <top style="thin">
        <color theme="6" tint="-0.499984740745262"/>
      </top>
      <bottom style="thin">
        <color theme="6" tint="-0.499984740745262"/>
      </bottom>
      <diagonal/>
    </border>
    <border>
      <left/>
      <right style="thin">
        <color theme="6" tint="-0.499984740745262"/>
      </right>
      <top style="thin">
        <color theme="6" tint="-0.499984740745262"/>
      </top>
      <bottom style="thin">
        <color theme="6" tint="-0.499984740745262"/>
      </bottom>
      <diagonal/>
    </border>
    <border>
      <left style="thin">
        <color theme="7" tint="-0.499984740745262"/>
      </left>
      <right/>
      <top style="thin">
        <color theme="7" tint="-0.499984740745262"/>
      </top>
      <bottom style="thin">
        <color theme="7" tint="-0.499984740745262"/>
      </bottom>
      <diagonal/>
    </border>
    <border>
      <left style="thin">
        <color theme="7" tint="-0.499984740745262"/>
      </left>
      <right style="thin">
        <color theme="7" tint="-0.499984740745262"/>
      </right>
      <top style="thin">
        <color theme="7" tint="-0.499984740745262"/>
      </top>
      <bottom/>
      <diagonal/>
    </border>
    <border>
      <left style="thin">
        <color theme="7" tint="-0.499984740745262"/>
      </left>
      <right/>
      <top style="thin">
        <color theme="7" tint="-0.499984740745262"/>
      </top>
      <bottom/>
      <diagonal/>
    </border>
    <border>
      <left style="thin">
        <color theme="9" tint="-0.24994659260841701"/>
      </left>
      <right style="thin">
        <color theme="9" tint="-0.24994659260841701"/>
      </right>
      <top style="thin">
        <color theme="9" tint="-0.24994659260841701"/>
      </top>
      <bottom style="thin">
        <color theme="9" tint="-0.24994659260841701"/>
      </bottom>
      <diagonal/>
    </border>
    <border>
      <left style="thin">
        <color theme="9" tint="-0.24994659260841701"/>
      </left>
      <right style="thin">
        <color theme="9" tint="-0.24994659260841701"/>
      </right>
      <top style="thin">
        <color rgb="FFC00000"/>
      </top>
      <bottom style="thin">
        <color theme="9" tint="-0.24994659260841701"/>
      </bottom>
      <diagonal/>
    </border>
    <border>
      <left/>
      <right/>
      <top style="thin">
        <color theme="6" tint="-0.499984740745262"/>
      </top>
      <bottom style="thin">
        <color theme="6" tint="-0.499984740745262"/>
      </bottom>
      <diagonal/>
    </border>
    <border>
      <left style="thin">
        <color theme="9" tint="-0.24994659260841701"/>
      </left>
      <right/>
      <top style="thin">
        <color theme="9" tint="-0.24994659260841701"/>
      </top>
      <bottom style="thin">
        <color theme="9" tint="-0.24994659260841701"/>
      </bottom>
      <diagonal/>
    </border>
    <border>
      <left/>
      <right/>
      <top style="thin">
        <color theme="9" tint="-0.24994659260841701"/>
      </top>
      <bottom style="thin">
        <color theme="9" tint="-0.24994659260841701"/>
      </bottom>
      <diagonal/>
    </border>
    <border>
      <left style="thin">
        <color theme="7" tint="-0.499984740745262"/>
      </left>
      <right style="thin">
        <color theme="7" tint="-0.499984740745262"/>
      </right>
      <top/>
      <bottom/>
      <diagonal/>
    </border>
    <border>
      <left style="thin">
        <color theme="7" tint="-0.499984740745262"/>
      </left>
      <right style="thin">
        <color theme="7" tint="-0.499984740745262"/>
      </right>
      <top/>
      <bottom style="thin">
        <color theme="7" tint="-0.499984740745262"/>
      </bottom>
      <diagonal/>
    </border>
    <border>
      <left/>
      <right style="thin">
        <color theme="7" tint="-0.499984740745262"/>
      </right>
      <top style="thin">
        <color theme="7" tint="-0.499984740745262"/>
      </top>
      <bottom style="thin">
        <color theme="7" tint="-0.499984740745262"/>
      </bottom>
      <diagonal/>
    </border>
    <border>
      <left style="thin">
        <color rgb="FF002060"/>
      </left>
      <right style="thin">
        <color rgb="FF002060"/>
      </right>
      <top style="thin">
        <color rgb="FF002060"/>
      </top>
      <bottom/>
      <diagonal/>
    </border>
    <border>
      <left/>
      <right style="thin">
        <color rgb="FF002060"/>
      </right>
      <top/>
      <bottom/>
      <diagonal/>
    </border>
    <border>
      <left style="thin">
        <color rgb="FF002060"/>
      </left>
      <right/>
      <top/>
      <bottom/>
      <diagonal/>
    </border>
    <border>
      <left style="thin">
        <color rgb="FF002060"/>
      </left>
      <right style="thin">
        <color rgb="FF002060"/>
      </right>
      <top/>
      <bottom style="thin">
        <color rgb="FF002060"/>
      </bottom>
      <diagonal/>
    </border>
    <border>
      <left style="thin">
        <color rgb="FF002060"/>
      </left>
      <right style="thin">
        <color rgb="FF002060"/>
      </right>
      <top/>
      <bottom/>
      <diagonal/>
    </border>
    <border>
      <left style="thin">
        <color rgb="FF002060"/>
      </left>
      <right style="thin">
        <color rgb="FF002060"/>
      </right>
      <top/>
      <bottom style="thin">
        <color indexed="64"/>
      </bottom>
      <diagonal/>
    </border>
    <border>
      <left style="thin">
        <color theme="9" tint="-0.24994659260841701"/>
      </left>
      <right/>
      <top style="thin">
        <color rgb="FFC00000"/>
      </top>
      <bottom style="thin">
        <color theme="9" tint="-0.24994659260841701"/>
      </bottom>
      <diagonal/>
    </border>
    <border>
      <left/>
      <right/>
      <top style="thin">
        <color theme="9" tint="-0.249977111117893"/>
      </top>
      <bottom/>
      <diagonal/>
    </border>
    <border>
      <left style="thin">
        <color theme="9" tint="-0.249977111117893"/>
      </left>
      <right style="thin">
        <color theme="9" tint="-0.249977111117893"/>
      </right>
      <top/>
      <bottom/>
      <diagonal/>
    </border>
    <border>
      <left style="thin">
        <color theme="9" tint="-0.249977111117893"/>
      </left>
      <right style="thin">
        <color theme="9" tint="-0.249977111117893"/>
      </right>
      <top/>
      <bottom style="thin">
        <color theme="9" tint="-0.249977111117893"/>
      </bottom>
      <diagonal/>
    </border>
    <border>
      <left style="thin">
        <color theme="9" tint="-0.249977111117893"/>
      </left>
      <right style="thin">
        <color theme="9" tint="-0.249977111117893"/>
      </right>
      <top style="thin">
        <color theme="9" tint="-0.249977111117893"/>
      </top>
      <bottom/>
      <diagonal/>
    </border>
    <border>
      <left style="thin">
        <color indexed="64"/>
      </left>
      <right style="thin">
        <color indexed="64"/>
      </right>
      <top style="thin">
        <color indexed="64"/>
      </top>
      <bottom/>
      <diagonal/>
    </border>
    <border>
      <left/>
      <right/>
      <top style="thin">
        <color indexed="64"/>
      </top>
      <bottom/>
      <diagonal/>
    </border>
    <border>
      <left style="thin">
        <color theme="9" tint="-0.24994659260841701"/>
      </left>
      <right style="thin">
        <color theme="9" tint="-0.24994659260841701"/>
      </right>
      <top/>
      <bottom style="thin">
        <color theme="9" tint="-0.24994659260841701"/>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theme="9" tint="-0.24994659260841701"/>
      </left>
      <right style="thin">
        <color theme="9" tint="-0.24994659260841701"/>
      </right>
      <top style="thin">
        <color theme="9" tint="-0.24994659260841701"/>
      </top>
      <bottom/>
      <diagonal/>
    </border>
    <border>
      <left style="thin">
        <color theme="9" tint="-0.24994659260841701"/>
      </left>
      <right style="thin">
        <color theme="9" tint="-0.24994659260841701"/>
      </right>
      <top/>
      <bottom/>
      <diagonal/>
    </border>
    <border>
      <left style="thin">
        <color theme="6" tint="-0.499984740745262"/>
      </left>
      <right style="thin">
        <color theme="6" tint="-0.499984740745262"/>
      </right>
      <top style="thin">
        <color theme="6" tint="-0.499984740745262"/>
      </top>
      <bottom/>
      <diagonal/>
    </border>
    <border>
      <left style="thin">
        <color theme="6" tint="-0.499984740745262"/>
      </left>
      <right style="thin">
        <color theme="6" tint="-0.499984740745262"/>
      </right>
      <top/>
      <bottom style="thin">
        <color theme="6" tint="-0.499984740745262"/>
      </bottom>
      <diagonal/>
    </border>
    <border>
      <left/>
      <right style="thin">
        <color theme="9" tint="-0.24994659260841701"/>
      </right>
      <top style="thin">
        <color rgb="FFC00000"/>
      </top>
      <bottom style="thin">
        <color theme="9" tint="-0.24994659260841701"/>
      </bottom>
      <diagonal/>
    </border>
    <border>
      <left style="thin">
        <color indexed="64"/>
      </left>
      <right style="thin">
        <color indexed="64"/>
      </right>
      <top/>
      <bottom/>
      <diagonal/>
    </border>
    <border>
      <left style="thin">
        <color indexed="64"/>
      </left>
      <right style="thin">
        <color rgb="FF002060"/>
      </right>
      <top style="thin">
        <color rgb="FF002060"/>
      </top>
      <bottom/>
      <diagonal/>
    </border>
    <border>
      <left style="thin">
        <color indexed="64"/>
      </left>
      <right style="thin">
        <color rgb="FF002060"/>
      </right>
      <top/>
      <bottom/>
      <diagonal/>
    </border>
    <border>
      <left style="thin">
        <color indexed="64"/>
      </left>
      <right style="thin">
        <color rgb="FF002060"/>
      </right>
      <top/>
      <bottom style="thin">
        <color rgb="FF002060"/>
      </bottom>
      <diagonal/>
    </border>
    <border>
      <left/>
      <right/>
      <top style="thin">
        <color theme="6" tint="-0.499984740745262"/>
      </top>
      <bottom/>
      <diagonal/>
    </border>
    <border>
      <left style="thin">
        <color theme="6" tint="-0.499984740745262"/>
      </left>
      <right style="thin">
        <color theme="6" tint="-0.499984740745262"/>
      </right>
      <top/>
      <bottom/>
      <diagonal/>
    </border>
    <border>
      <left style="thin">
        <color theme="6" tint="-0.499984740745262"/>
      </left>
      <right/>
      <top style="thin">
        <color theme="6" tint="-0.499984740745262"/>
      </top>
      <bottom/>
      <diagonal/>
    </border>
    <border>
      <left style="thin">
        <color theme="6" tint="-0.499984740745262"/>
      </left>
      <right/>
      <top/>
      <bottom/>
      <diagonal/>
    </border>
    <border>
      <left style="thin">
        <color theme="6" tint="-0.499984740745262"/>
      </left>
      <right/>
      <top/>
      <bottom style="thin">
        <color theme="6" tint="-0.499984740745262"/>
      </bottom>
      <diagonal/>
    </border>
    <border>
      <left style="medium">
        <color indexed="64"/>
      </left>
      <right/>
      <top style="medium">
        <color indexed="64"/>
      </top>
      <bottom/>
      <diagonal/>
    </border>
    <border>
      <left/>
      <right style="medium">
        <color indexed="64"/>
      </right>
      <top style="medium">
        <color indexed="64"/>
      </top>
      <bottom/>
      <diagonal/>
    </border>
    <border>
      <left/>
      <right/>
      <top/>
      <bottom style="thin">
        <color theme="6" tint="-0.499984740745262"/>
      </bottom>
      <diagonal/>
    </border>
    <border>
      <left style="thin">
        <color theme="6" tint="-0.499984740745262"/>
      </left>
      <right style="thin">
        <color indexed="64"/>
      </right>
      <top style="thin">
        <color theme="6" tint="-0.499984740745262"/>
      </top>
      <bottom/>
      <diagonal/>
    </border>
    <border>
      <left style="thin">
        <color theme="6" tint="-0.499984740745262"/>
      </left>
      <right style="thin">
        <color indexed="64"/>
      </right>
      <top/>
      <bottom/>
      <diagonal/>
    </border>
    <border>
      <left style="thin">
        <color theme="6" tint="-0.499984740745262"/>
      </left>
      <right style="thin">
        <color indexed="64"/>
      </right>
      <top/>
      <bottom style="thin">
        <color theme="6" tint="-0.499984740745262"/>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theme="7" tint="-0.499984740745262"/>
      </right>
      <top style="thin">
        <color theme="7" tint="-0.499984740745262"/>
      </top>
      <bottom/>
      <diagonal/>
    </border>
    <border>
      <left/>
      <right style="thin">
        <color theme="7" tint="-0.499984740745262"/>
      </right>
      <top/>
      <bottom/>
      <diagonal/>
    </border>
    <border>
      <left/>
      <right style="thin">
        <color theme="7" tint="-0.499984740745262"/>
      </right>
      <top/>
      <bottom style="thin">
        <color theme="7" tint="-0.499984740745262"/>
      </bottom>
      <diagonal/>
    </border>
    <border>
      <left/>
      <right/>
      <top style="thin">
        <color theme="7" tint="-0.499984740745262"/>
      </top>
      <bottom/>
      <diagonal/>
    </border>
    <border>
      <left/>
      <right/>
      <top/>
      <bottom style="thin">
        <color theme="7" tint="-0.499984740745262"/>
      </bottom>
      <diagonal/>
    </border>
    <border>
      <left style="thin">
        <color theme="7" tint="-0.499984740745262"/>
      </left>
      <right style="thin">
        <color indexed="64"/>
      </right>
      <top style="thin">
        <color theme="7" tint="-0.499984740745262"/>
      </top>
      <bottom/>
      <diagonal/>
    </border>
    <border>
      <left style="thin">
        <color theme="7" tint="-0.499984740745262"/>
      </left>
      <right style="thin">
        <color indexed="64"/>
      </right>
      <top/>
      <bottom/>
      <diagonal/>
    </border>
    <border>
      <left style="thin">
        <color theme="7" tint="-0.499984740745262"/>
      </left>
      <right style="thin">
        <color indexed="64"/>
      </right>
      <top/>
      <bottom style="thin">
        <color theme="7" tint="-0.499984740745262"/>
      </bottom>
      <diagonal/>
    </border>
    <border>
      <left/>
      <right/>
      <top style="thin">
        <color theme="9" tint="-0.24994659260841701"/>
      </top>
      <bottom/>
      <diagonal/>
    </border>
    <border>
      <left/>
      <right/>
      <top/>
      <bottom style="thin">
        <color theme="9" tint="-0.24994659260841701"/>
      </bottom>
      <diagonal/>
    </border>
    <border>
      <left/>
      <right style="medium">
        <color indexed="64"/>
      </right>
      <top/>
      <bottom/>
      <diagonal/>
    </border>
    <border>
      <left/>
      <right style="medium">
        <color indexed="64"/>
      </right>
      <top/>
      <bottom style="medium">
        <color indexed="64"/>
      </bottom>
      <diagonal/>
    </border>
    <border>
      <left style="thin">
        <color rgb="FF002060"/>
      </left>
      <right style="thin">
        <color rgb="FF002060"/>
      </right>
      <top style="thin">
        <color indexed="64"/>
      </top>
      <bottom/>
      <diagonal/>
    </border>
    <border>
      <left/>
      <right style="thin">
        <color rgb="FF002060"/>
      </right>
      <top style="thin">
        <color rgb="FF002060"/>
      </top>
      <bottom/>
      <diagonal/>
    </border>
    <border>
      <left style="thin">
        <color rgb="FF002060"/>
      </left>
      <right/>
      <top style="thin">
        <color rgb="FF002060"/>
      </top>
      <bottom/>
      <diagonal/>
    </border>
    <border>
      <left style="thin">
        <color rgb="FF002060"/>
      </left>
      <right/>
      <top/>
      <bottom style="thin">
        <color rgb="FF002060"/>
      </bottom>
      <diagonal/>
    </border>
    <border>
      <left/>
      <right style="thin">
        <color rgb="FF002060"/>
      </right>
      <top style="thin">
        <color rgb="FF002060"/>
      </top>
      <bottom style="thin">
        <color rgb="FF002060"/>
      </bottom>
      <diagonal/>
    </border>
    <border>
      <left style="thin">
        <color indexed="64"/>
      </left>
      <right style="thin">
        <color theme="9" tint="-0.24994659260841701"/>
      </right>
      <top style="thin">
        <color theme="9" tint="-0.24994659260841701"/>
      </top>
      <bottom/>
      <diagonal/>
    </border>
    <border>
      <left style="thin">
        <color indexed="64"/>
      </left>
      <right style="thin">
        <color theme="9" tint="-0.24994659260841701"/>
      </right>
      <top/>
      <bottom/>
      <diagonal/>
    </border>
    <border>
      <left style="thin">
        <color indexed="64"/>
      </left>
      <right style="thin">
        <color theme="9" tint="-0.24994659260841701"/>
      </right>
      <top/>
      <bottom style="thin">
        <color theme="9" tint="-0.24994659260841701"/>
      </bottom>
      <diagonal/>
    </border>
    <border>
      <left/>
      <right/>
      <top/>
      <bottom style="thin">
        <color indexed="64"/>
      </bottom>
      <diagonal/>
    </border>
    <border>
      <left style="thin">
        <color theme="7" tint="-0.499984740745262"/>
      </left>
      <right/>
      <top/>
      <bottom style="thin">
        <color theme="7" tint="-0.499984740745262"/>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style="thin">
        <color theme="7" tint="-0.499984740745262"/>
      </right>
      <top style="medium">
        <color indexed="64"/>
      </top>
      <bottom style="thin">
        <color theme="7" tint="-0.499984740745262"/>
      </bottom>
      <diagonal/>
    </border>
    <border>
      <left style="thin">
        <color theme="7" tint="-0.499984740745262"/>
      </left>
      <right/>
      <top style="medium">
        <color indexed="64"/>
      </top>
      <bottom style="thin">
        <color theme="7" tint="-0.499984740745262"/>
      </bottom>
      <diagonal/>
    </border>
    <border>
      <left/>
      <right style="thin">
        <color theme="7" tint="-0.499984740745262"/>
      </right>
      <top style="medium">
        <color indexed="64"/>
      </top>
      <bottom style="thin">
        <color theme="7" tint="-0.499984740745262"/>
      </bottom>
      <diagonal/>
    </border>
    <border>
      <left style="thin">
        <color theme="7" tint="-0.499984740745262"/>
      </left>
      <right style="thin">
        <color theme="7" tint="-0.499984740745262"/>
      </right>
      <top style="medium">
        <color indexed="64"/>
      </top>
      <bottom/>
      <diagonal/>
    </border>
    <border>
      <left style="thin">
        <color theme="7" tint="-0.499984740745262"/>
      </left>
      <right/>
      <top style="medium">
        <color indexed="64"/>
      </top>
      <bottom/>
      <diagonal/>
    </border>
    <border>
      <left style="medium">
        <color indexed="64"/>
      </left>
      <right style="thin">
        <color theme="7" tint="-0.499984740745262"/>
      </right>
      <top style="thin">
        <color theme="7" tint="-0.499984740745262"/>
      </top>
      <bottom style="thin">
        <color theme="7" tint="-0.499984740745262"/>
      </bottom>
      <diagonal/>
    </border>
    <border>
      <left style="medium">
        <color indexed="64"/>
      </left>
      <right style="thin">
        <color theme="7" tint="-0.499984740745262"/>
      </right>
      <top style="thin">
        <color theme="7" tint="-0.499984740745262"/>
      </top>
      <bottom/>
      <diagonal/>
    </border>
    <border>
      <left style="medium">
        <color indexed="64"/>
      </left>
      <right style="thin">
        <color theme="7" tint="-0.499984740745262"/>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s>
  <cellStyleXfs count="1">
    <xf numFmtId="0" fontId="0" fillId="0" borderId="0"/>
  </cellStyleXfs>
  <cellXfs count="495">
    <xf numFmtId="0" fontId="0" fillId="0" borderId="0" xfId="0"/>
    <xf numFmtId="0" fontId="0" fillId="0" borderId="0" xfId="0" applyAlignment="1">
      <alignment wrapText="1"/>
    </xf>
    <xf numFmtId="0" fontId="3" fillId="0" borderId="0" xfId="0" applyFont="1" applyAlignment="1">
      <alignment wrapText="1"/>
    </xf>
    <xf numFmtId="2" fontId="0" fillId="0" borderId="0" xfId="0" applyNumberFormat="1"/>
    <xf numFmtId="0" fontId="2" fillId="0" borderId="5" xfId="0" applyFont="1" applyBorder="1" applyAlignment="1">
      <alignment horizontal="center" vertical="center"/>
    </xf>
    <xf numFmtId="0" fontId="0" fillId="0" borderId="5" xfId="0" applyBorder="1"/>
    <xf numFmtId="0" fontId="3" fillId="0" borderId="5" xfId="0" applyFont="1" applyBorder="1" applyAlignment="1">
      <alignment horizontal="center" wrapText="1"/>
    </xf>
    <xf numFmtId="0" fontId="2" fillId="0" borderId="5" xfId="0" applyFont="1" applyFill="1" applyBorder="1" applyAlignment="1">
      <alignment horizontal="center" vertical="center"/>
    </xf>
    <xf numFmtId="0" fontId="11" fillId="4" borderId="5" xfId="0" applyFont="1" applyFill="1" applyBorder="1" applyAlignment="1">
      <alignment horizontal="center" vertical="center" wrapText="1"/>
    </xf>
    <xf numFmtId="0" fontId="11" fillId="4" borderId="5" xfId="0" applyFont="1" applyFill="1" applyBorder="1"/>
    <xf numFmtId="0" fontId="0" fillId="4" borderId="5" xfId="0" applyFill="1" applyBorder="1"/>
    <xf numFmtId="0" fontId="12" fillId="4" borderId="5" xfId="0" applyFont="1" applyFill="1" applyBorder="1" applyAlignment="1">
      <alignment horizontal="center" vertical="center"/>
    </xf>
    <xf numFmtId="0" fontId="13" fillId="4" borderId="5" xfId="0" applyFont="1" applyFill="1" applyBorder="1" applyAlignment="1">
      <alignment horizontal="center" vertical="center" wrapText="1"/>
    </xf>
    <xf numFmtId="0" fontId="14" fillId="4" borderId="5" xfId="0" applyFont="1" applyFill="1" applyBorder="1" applyAlignment="1">
      <alignment horizontal="center" vertical="center"/>
    </xf>
    <xf numFmtId="0" fontId="0" fillId="4" borderId="5" xfId="0" applyFill="1" applyBorder="1" applyAlignment="1">
      <alignment wrapText="1"/>
    </xf>
    <xf numFmtId="0" fontId="2" fillId="4" borderId="5" xfId="0" applyFont="1" applyFill="1" applyBorder="1" applyAlignment="1">
      <alignment horizontal="center" vertical="center"/>
    </xf>
    <xf numFmtId="0" fontId="2" fillId="2" borderId="6" xfId="0" applyFont="1" applyFill="1" applyBorder="1" applyAlignment="1">
      <alignment horizontal="center" vertical="center"/>
    </xf>
    <xf numFmtId="2" fontId="2" fillId="0" borderId="5" xfId="0" applyNumberFormat="1" applyFont="1" applyBorder="1" applyAlignment="1">
      <alignment horizontal="center" vertical="center"/>
    </xf>
    <xf numFmtId="2" fontId="0" fillId="0" borderId="1" xfId="0" applyNumberFormat="1" applyBorder="1"/>
    <xf numFmtId="0" fontId="3" fillId="0" borderId="9" xfId="0" applyFont="1" applyBorder="1"/>
    <xf numFmtId="0" fontId="1" fillId="2" borderId="9" xfId="0" applyFont="1" applyFill="1" applyBorder="1"/>
    <xf numFmtId="0" fontId="3" fillId="0" borderId="9" xfId="0" applyFont="1" applyBorder="1" applyAlignment="1">
      <alignment wrapText="1"/>
    </xf>
    <xf numFmtId="0" fontId="1" fillId="0" borderId="9" xfId="0" applyFont="1" applyBorder="1" applyAlignment="1">
      <alignment vertical="center" wrapText="1"/>
    </xf>
    <xf numFmtId="0" fontId="1" fillId="0" borderId="9" xfId="0" applyFont="1" applyBorder="1"/>
    <xf numFmtId="0" fontId="2" fillId="7" borderId="13" xfId="0" applyFont="1" applyFill="1" applyBorder="1" applyAlignment="1">
      <alignment wrapText="1"/>
    </xf>
    <xf numFmtId="0" fontId="2" fillId="5" borderId="1" xfId="0" applyFont="1" applyFill="1" applyBorder="1" applyAlignment="1">
      <alignment horizontal="center"/>
    </xf>
    <xf numFmtId="0" fontId="7" fillId="0" borderId="0" xfId="0" applyFont="1"/>
    <xf numFmtId="0" fontId="2" fillId="0" borderId="12" xfId="0" applyFont="1" applyBorder="1" applyAlignment="1" applyProtection="1">
      <alignment horizontal="center" vertical="center"/>
    </xf>
    <xf numFmtId="0" fontId="1" fillId="0" borderId="12" xfId="0" applyFont="1" applyBorder="1" applyAlignment="1" applyProtection="1">
      <alignment vertical="center" wrapText="1"/>
    </xf>
    <xf numFmtId="0" fontId="2" fillId="0" borderId="6" xfId="0" applyFont="1" applyBorder="1" applyAlignment="1">
      <alignment horizontal="center" vertical="center"/>
    </xf>
    <xf numFmtId="0" fontId="5" fillId="0" borderId="5" xfId="0" applyFont="1" applyBorder="1" applyAlignment="1">
      <alignment vertical="center" wrapText="1"/>
    </xf>
    <xf numFmtId="0" fontId="16" fillId="4" borderId="5" xfId="0" applyFont="1" applyFill="1" applyBorder="1" applyAlignment="1">
      <alignment vertical="center" wrapText="1"/>
    </xf>
    <xf numFmtId="0" fontId="17" fillId="4" borderId="5" xfId="0" applyFont="1" applyFill="1" applyBorder="1"/>
    <xf numFmtId="0" fontId="5" fillId="4" borderId="5" xfId="0" applyFont="1" applyFill="1" applyBorder="1"/>
    <xf numFmtId="2" fontId="5" fillId="0" borderId="0" xfId="0" applyNumberFormat="1" applyFont="1"/>
    <xf numFmtId="0" fontId="5" fillId="0" borderId="0" xfId="0" applyFont="1"/>
    <xf numFmtId="0" fontId="12" fillId="6" borderId="6" xfId="0" applyFont="1" applyFill="1" applyBorder="1" applyAlignment="1">
      <alignment horizontal="center" vertical="center" wrapText="1"/>
    </xf>
    <xf numFmtId="0" fontId="11" fillId="4" borderId="5" xfId="0" applyFont="1" applyFill="1" applyBorder="1" applyAlignment="1">
      <alignment horizontal="center" vertical="center"/>
    </xf>
    <xf numFmtId="0" fontId="0" fillId="4" borderId="5" xfId="0"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Alignment="1">
      <alignment horizontal="center" vertical="center" wrapText="1"/>
    </xf>
    <xf numFmtId="0" fontId="0" fillId="0" borderId="0" xfId="0" applyAlignment="1">
      <alignment horizontal="center" vertical="center"/>
    </xf>
    <xf numFmtId="0" fontId="1" fillId="2" borderId="6" xfId="0" applyFont="1" applyFill="1" applyBorder="1" applyAlignment="1">
      <alignment horizontal="center" vertical="center" wrapText="1"/>
    </xf>
    <xf numFmtId="0" fontId="1" fillId="0" borderId="6" xfId="0" applyFont="1" applyBorder="1" applyAlignment="1">
      <alignment horizontal="center" vertical="center" wrapText="1"/>
    </xf>
    <xf numFmtId="0" fontId="0" fillId="0" borderId="0" xfId="0" applyAlignment="1">
      <alignment horizontal="center" vertical="center" wrapText="1"/>
    </xf>
    <xf numFmtId="0" fontId="3" fillId="0" borderId="12" xfId="0" applyFont="1" applyBorder="1" applyAlignment="1">
      <alignment horizontal="center" vertical="center" wrapText="1"/>
    </xf>
    <xf numFmtId="0" fontId="1" fillId="0" borderId="12" xfId="0" applyFont="1" applyBorder="1" applyAlignment="1">
      <alignment horizontal="center" vertical="center" wrapText="1"/>
    </xf>
    <xf numFmtId="0" fontId="2" fillId="0" borderId="7" xfId="0" applyFont="1" applyBorder="1" applyAlignment="1">
      <alignment horizontal="center" vertical="center"/>
    </xf>
    <xf numFmtId="0" fontId="0" fillId="0" borderId="8" xfId="0" applyFont="1" applyBorder="1" applyAlignment="1">
      <alignment horizontal="left" vertical="center"/>
    </xf>
    <xf numFmtId="0" fontId="0" fillId="0" borderId="8" xfId="0" applyFont="1" applyBorder="1" applyAlignment="1">
      <alignment horizontal="left" vertical="center" wrapText="1"/>
    </xf>
    <xf numFmtId="0" fontId="0" fillId="0" borderId="0" xfId="0" applyAlignment="1">
      <alignment horizontal="left"/>
    </xf>
    <xf numFmtId="0" fontId="2" fillId="10" borderId="5" xfId="0" applyFont="1" applyFill="1" applyBorder="1" applyAlignment="1">
      <alignment horizontal="center" vertical="center" wrapText="1"/>
    </xf>
    <xf numFmtId="0" fontId="2" fillId="10" borderId="7" xfId="0" applyFont="1" applyFill="1" applyBorder="1" applyAlignment="1">
      <alignment horizontal="center" vertical="center" wrapText="1"/>
    </xf>
    <xf numFmtId="0" fontId="2" fillId="11" borderId="7" xfId="0" applyFont="1" applyFill="1" applyBorder="1" applyAlignment="1">
      <alignment horizontal="center" wrapText="1"/>
    </xf>
    <xf numFmtId="0" fontId="2" fillId="11" borderId="5" xfId="0" applyFont="1" applyFill="1" applyBorder="1" applyAlignment="1">
      <alignment horizontal="center" wrapText="1"/>
    </xf>
    <xf numFmtId="0" fontId="2" fillId="11" borderId="8" xfId="0" applyFont="1" applyFill="1" applyBorder="1" applyAlignment="1">
      <alignment horizontal="left" wrapText="1"/>
    </xf>
    <xf numFmtId="2" fontId="2" fillId="11" borderId="8" xfId="0" applyNumberFormat="1" applyFont="1" applyFill="1" applyBorder="1" applyAlignment="1">
      <alignment horizontal="center" wrapText="1"/>
    </xf>
    <xf numFmtId="2" fontId="2" fillId="11" borderId="14" xfId="0" applyNumberFormat="1" applyFont="1" applyFill="1" applyBorder="1" applyAlignment="1">
      <alignment horizontal="center" wrapText="1"/>
    </xf>
    <xf numFmtId="0" fontId="1" fillId="0" borderId="8" xfId="0" applyFont="1" applyBorder="1" applyAlignment="1">
      <alignment horizontal="left" vertical="center" wrapText="1"/>
    </xf>
    <xf numFmtId="0" fontId="2" fillId="0" borderId="12" xfId="0" applyFont="1" applyBorder="1" applyAlignment="1" applyProtection="1">
      <alignment horizontal="center" vertical="center" wrapText="1"/>
    </xf>
    <xf numFmtId="0" fontId="12" fillId="14" borderId="6" xfId="0" applyFont="1" applyFill="1" applyBorder="1" applyAlignment="1">
      <alignment horizontal="center" vertical="center"/>
    </xf>
    <xf numFmtId="0" fontId="12" fillId="14" borderId="9" xfId="0" applyFont="1" applyFill="1" applyBorder="1" applyAlignment="1">
      <alignment horizontal="center" vertical="center"/>
    </xf>
    <xf numFmtId="2" fontId="15" fillId="14" borderId="9" xfId="0" applyNumberFormat="1" applyFont="1" applyFill="1" applyBorder="1" applyAlignment="1">
      <alignment horizontal="center" vertical="center"/>
    </xf>
    <xf numFmtId="0" fontId="12" fillId="14" borderId="10" xfId="0" applyFont="1" applyFill="1" applyBorder="1" applyAlignment="1">
      <alignment horizontal="center" vertical="center"/>
    </xf>
    <xf numFmtId="0" fontId="12" fillId="14" borderId="11" xfId="0" applyFont="1" applyFill="1" applyBorder="1" applyAlignment="1">
      <alignment horizontal="center" vertical="center"/>
    </xf>
    <xf numFmtId="2" fontId="15" fillId="14" borderId="11" xfId="0" applyNumberFormat="1" applyFont="1" applyFill="1" applyBorder="1" applyAlignment="1">
      <alignment horizontal="center" vertical="center"/>
    </xf>
    <xf numFmtId="0" fontId="25" fillId="0" borderId="0" xfId="0" applyFont="1"/>
    <xf numFmtId="0" fontId="2" fillId="8" borderId="13" xfId="0" applyFont="1" applyFill="1" applyBorder="1" applyAlignment="1" applyProtection="1">
      <alignment horizontal="center" vertical="center"/>
    </xf>
    <xf numFmtId="0" fontId="2" fillId="8" borderId="13" xfId="0" applyFont="1" applyFill="1" applyBorder="1" applyAlignment="1" applyProtection="1">
      <alignment horizontal="center" vertical="center" wrapText="1"/>
    </xf>
    <xf numFmtId="0" fontId="2" fillId="8" borderId="26" xfId="0" applyFont="1" applyFill="1" applyBorder="1" applyAlignment="1" applyProtection="1">
      <alignment horizontal="center" vertical="center" wrapText="1"/>
    </xf>
    <xf numFmtId="2" fontId="2" fillId="7" borderId="12" xfId="0" applyNumberFormat="1" applyFont="1" applyFill="1" applyBorder="1" applyAlignment="1" applyProtection="1">
      <alignment horizontal="center"/>
    </xf>
    <xf numFmtId="0" fontId="1" fillId="0" borderId="0" xfId="0" applyFont="1" applyProtection="1"/>
    <xf numFmtId="0" fontId="1" fillId="0" borderId="12" xfId="0" applyFont="1" applyBorder="1" applyAlignment="1" applyProtection="1">
      <alignment horizontal="center" vertical="center"/>
    </xf>
    <xf numFmtId="0" fontId="1" fillId="0" borderId="15" xfId="0" applyFont="1" applyBorder="1" applyProtection="1"/>
    <xf numFmtId="0" fontId="1" fillId="7" borderId="12" xfId="0" applyFont="1" applyFill="1" applyBorder="1" applyAlignment="1" applyProtection="1">
      <alignment horizontal="center"/>
    </xf>
    <xf numFmtId="2" fontId="2" fillId="7" borderId="15" xfId="0" applyNumberFormat="1" applyFont="1" applyFill="1" applyBorder="1" applyAlignment="1" applyProtection="1">
      <alignment horizontal="center"/>
    </xf>
    <xf numFmtId="0" fontId="1" fillId="0" borderId="12" xfId="0" applyFont="1" applyBorder="1" applyAlignment="1" applyProtection="1">
      <alignment horizontal="center"/>
    </xf>
    <xf numFmtId="0" fontId="1" fillId="0" borderId="27" xfId="0" applyFont="1" applyBorder="1" applyProtection="1"/>
    <xf numFmtId="0" fontId="1" fillId="0" borderId="12" xfId="0" applyFont="1" applyBorder="1" applyProtection="1"/>
    <xf numFmtId="0" fontId="2" fillId="3" borderId="5" xfId="0" applyFont="1" applyFill="1" applyBorder="1" applyAlignment="1">
      <alignment horizontal="center" vertical="center" wrapText="1"/>
    </xf>
    <xf numFmtId="2" fontId="0" fillId="0" borderId="31" xfId="0" applyNumberFormat="1" applyBorder="1"/>
    <xf numFmtId="0" fontId="2" fillId="2" borderId="32" xfId="0" applyFont="1" applyFill="1" applyBorder="1" applyAlignment="1">
      <alignment horizontal="left" wrapText="1"/>
    </xf>
    <xf numFmtId="2" fontId="0" fillId="2" borderId="32" xfId="0" applyNumberFormat="1" applyFill="1" applyBorder="1"/>
    <xf numFmtId="0" fontId="2" fillId="11" borderId="1" xfId="0" applyFont="1" applyFill="1" applyBorder="1" applyAlignment="1">
      <alignment horizontal="left" wrapText="1"/>
    </xf>
    <xf numFmtId="0" fontId="2" fillId="11" borderId="31" xfId="0" applyFont="1" applyFill="1" applyBorder="1" applyAlignment="1">
      <alignment horizontal="left" wrapText="1"/>
    </xf>
    <xf numFmtId="0" fontId="2" fillId="7" borderId="33" xfId="0" applyFont="1" applyFill="1" applyBorder="1" applyAlignment="1">
      <alignment wrapText="1"/>
    </xf>
    <xf numFmtId="0" fontId="2" fillId="15" borderId="1" xfId="0" applyFont="1" applyFill="1" applyBorder="1"/>
    <xf numFmtId="2" fontId="1" fillId="0" borderId="34" xfId="0" applyNumberFormat="1" applyFont="1" applyBorder="1" applyAlignment="1">
      <alignment horizontal="center"/>
    </xf>
    <xf numFmtId="2" fontId="1" fillId="0" borderId="1" xfId="0" applyNumberFormat="1" applyFont="1" applyBorder="1" applyAlignment="1">
      <alignment horizontal="center"/>
    </xf>
    <xf numFmtId="2" fontId="2" fillId="15" borderId="1" xfId="0" applyNumberFormat="1" applyFont="1" applyFill="1" applyBorder="1" applyAlignment="1">
      <alignment horizontal="center"/>
    </xf>
    <xf numFmtId="0" fontId="22" fillId="15" borderId="1" xfId="0" applyFont="1" applyFill="1" applyBorder="1" applyAlignment="1">
      <alignment horizontal="center"/>
    </xf>
    <xf numFmtId="0" fontId="2" fillId="5" borderId="6" xfId="0" applyFont="1" applyFill="1" applyBorder="1" applyAlignment="1">
      <alignment horizontal="center" vertical="center" wrapText="1"/>
    </xf>
    <xf numFmtId="0" fontId="0" fillId="8" borderId="12" xfId="0" applyFill="1" applyBorder="1" applyAlignment="1">
      <alignment horizontal="center" vertical="center" wrapText="1"/>
    </xf>
    <xf numFmtId="0" fontId="0" fillId="0" borderId="0" xfId="0" applyBorder="1" applyAlignment="1">
      <alignment horizontal="center" vertical="center" wrapText="1"/>
    </xf>
    <xf numFmtId="0" fontId="0" fillId="0" borderId="6" xfId="0" applyBorder="1" applyAlignment="1">
      <alignment horizontal="center" vertical="center" wrapText="1"/>
    </xf>
    <xf numFmtId="0" fontId="2" fillId="0" borderId="0" xfId="0" applyFont="1" applyAlignment="1">
      <alignment horizontal="center" vertical="center" wrapText="1"/>
    </xf>
    <xf numFmtId="0" fontId="0" fillId="0" borderId="12" xfId="0" applyBorder="1" applyAlignment="1">
      <alignment horizontal="center" vertical="center" wrapText="1"/>
    </xf>
    <xf numFmtId="0" fontId="22" fillId="0" borderId="0" xfId="0" applyFont="1" applyAlignment="1">
      <alignment horizontal="center"/>
    </xf>
    <xf numFmtId="0" fontId="2" fillId="0" borderId="5" xfId="0" applyFont="1" applyBorder="1" applyAlignment="1">
      <alignment horizontal="center" wrapText="1"/>
    </xf>
    <xf numFmtId="0" fontId="0" fillId="0" borderId="0" xfId="0" applyAlignment="1">
      <alignment horizontal="center"/>
    </xf>
    <xf numFmtId="0" fontId="2" fillId="0" borderId="6" xfId="0" applyFont="1" applyBorder="1" applyAlignment="1">
      <alignment horizontal="center" vertical="center" wrapText="1"/>
    </xf>
    <xf numFmtId="0" fontId="0" fillId="2" borderId="12" xfId="0" applyFill="1" applyBorder="1" applyAlignment="1">
      <alignment horizontal="center" vertical="center" wrapText="1"/>
    </xf>
    <xf numFmtId="0" fontId="5" fillId="0" borderId="7" xfId="0" applyFont="1" applyBorder="1" applyAlignment="1">
      <alignment vertical="center" wrapText="1"/>
    </xf>
    <xf numFmtId="0" fontId="1" fillId="0" borderId="5" xfId="0" applyFont="1" applyBorder="1" applyAlignment="1">
      <alignment horizontal="center" wrapText="1"/>
    </xf>
    <xf numFmtId="0" fontId="1" fillId="0" borderId="5" xfId="0" applyFont="1" applyBorder="1"/>
    <xf numFmtId="0" fontId="2" fillId="8" borderId="13" xfId="0" applyFont="1" applyFill="1" applyBorder="1" applyAlignment="1" applyProtection="1">
      <alignment horizontal="center" vertical="center"/>
    </xf>
    <xf numFmtId="0" fontId="1" fillId="8" borderId="12"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6" fillId="3" borderId="5" xfId="0" applyFont="1" applyFill="1" applyBorder="1" applyAlignment="1">
      <alignment horizontal="center" vertical="center"/>
    </xf>
    <xf numFmtId="0" fontId="2" fillId="0" borderId="0" xfId="0" applyFont="1" applyAlignment="1">
      <alignment horizontal="center" vertical="center"/>
    </xf>
    <xf numFmtId="2" fontId="0" fillId="0" borderId="1" xfId="0" applyNumberFormat="1" applyBorder="1" applyAlignment="1">
      <alignment horizontal="center"/>
    </xf>
    <xf numFmtId="2" fontId="0" fillId="0" borderId="1" xfId="0" applyNumberFormat="1" applyBorder="1" applyAlignment="1">
      <alignment horizontal="center" vertical="center"/>
    </xf>
    <xf numFmtId="2" fontId="0" fillId="0" borderId="0" xfId="0" applyNumberFormat="1" applyAlignment="1">
      <alignment horizontal="center" vertical="center"/>
    </xf>
    <xf numFmtId="2" fontId="2" fillId="7" borderId="12" xfId="0" applyNumberFormat="1" applyFont="1" applyFill="1" applyBorder="1" applyAlignment="1" applyProtection="1">
      <alignment horizontal="center" vertical="center"/>
    </xf>
    <xf numFmtId="2" fontId="2" fillId="7" borderId="15" xfId="0" applyNumberFormat="1" applyFont="1" applyFill="1" applyBorder="1" applyAlignment="1" applyProtection="1">
      <alignment horizontal="center" vertical="center"/>
    </xf>
    <xf numFmtId="0" fontId="2" fillId="7" borderId="13" xfId="0" applyFont="1" applyFill="1" applyBorder="1" applyAlignment="1">
      <alignment horizontal="center" vertical="center" wrapText="1"/>
    </xf>
    <xf numFmtId="0" fontId="0" fillId="4" borderId="5" xfId="0" applyFill="1" applyBorder="1" applyAlignment="1">
      <alignment vertical="center" wrapText="1"/>
    </xf>
    <xf numFmtId="0" fontId="0" fillId="0" borderId="0" xfId="0" applyAlignment="1">
      <alignment vertical="center" wrapText="1"/>
    </xf>
    <xf numFmtId="0" fontId="1" fillId="0" borderId="6" xfId="0" applyFont="1" applyFill="1" applyBorder="1" applyAlignment="1">
      <alignment horizontal="center" vertical="center" wrapText="1"/>
    </xf>
    <xf numFmtId="0" fontId="5" fillId="8" borderId="12" xfId="0" applyFont="1" applyFill="1" applyBorder="1" applyAlignment="1">
      <alignment horizontal="center" vertical="center" wrapText="1"/>
    </xf>
    <xf numFmtId="0" fontId="0" fillId="0" borderId="12" xfId="0" applyFill="1" applyBorder="1" applyAlignment="1">
      <alignment horizontal="center" vertical="center" wrapText="1"/>
    </xf>
    <xf numFmtId="0" fontId="0" fillId="2" borderId="0" xfId="0" applyFill="1" applyAlignment="1">
      <alignment horizontal="center" vertical="center" wrapText="1"/>
    </xf>
    <xf numFmtId="0" fontId="5" fillId="0" borderId="0"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1" fillId="2" borderId="12" xfId="0" applyFont="1" applyFill="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pplyProtection="1">
      <alignment horizontal="center" vertical="center" wrapText="1"/>
      <protection locked="0"/>
    </xf>
    <xf numFmtId="0" fontId="2" fillId="9" borderId="31" xfId="0" applyFont="1" applyFill="1" applyBorder="1" applyAlignment="1">
      <alignment horizontal="center" vertical="center" wrapText="1"/>
    </xf>
    <xf numFmtId="0" fontId="19" fillId="9" borderId="44" xfId="0" applyFont="1" applyFill="1" applyBorder="1" applyAlignment="1">
      <alignment horizontal="left" vertical="center" wrapText="1"/>
    </xf>
    <xf numFmtId="0" fontId="19" fillId="9" borderId="34" xfId="0" applyFont="1" applyFill="1" applyBorder="1" applyAlignment="1">
      <alignment horizontal="left" vertical="center" wrapText="1"/>
    </xf>
    <xf numFmtId="0" fontId="5" fillId="16" borderId="5" xfId="0" applyFont="1" applyFill="1" applyBorder="1" applyAlignment="1">
      <alignment vertical="center" wrapText="1"/>
    </xf>
    <xf numFmtId="0" fontId="1" fillId="0" borderId="0" xfId="0" applyFont="1" applyFill="1" applyProtection="1"/>
    <xf numFmtId="0" fontId="27" fillId="0" borderId="0" xfId="0" applyFont="1" applyFill="1" applyProtection="1"/>
    <xf numFmtId="0" fontId="2" fillId="2" borderId="5" xfId="0" applyFont="1" applyFill="1" applyBorder="1" applyAlignment="1">
      <alignment horizontal="center" vertical="center" wrapText="1"/>
    </xf>
    <xf numFmtId="0" fontId="1" fillId="0" borderId="8" xfId="0" applyFont="1" applyBorder="1" applyAlignment="1">
      <alignment vertical="center" wrapText="1"/>
    </xf>
    <xf numFmtId="0" fontId="0" fillId="2" borderId="6" xfId="0" applyFill="1" applyBorder="1" applyAlignment="1">
      <alignment horizontal="center" vertical="center" wrapText="1"/>
    </xf>
    <xf numFmtId="0" fontId="2" fillId="7" borderId="13" xfId="0" applyFont="1" applyFill="1" applyBorder="1" applyAlignment="1">
      <alignment horizontal="center" vertical="center" wrapText="1"/>
    </xf>
    <xf numFmtId="0" fontId="0" fillId="0" borderId="0" xfId="0" applyBorder="1" applyAlignment="1">
      <alignment horizontal="left" vertical="center"/>
    </xf>
    <xf numFmtId="0" fontId="1" fillId="0" borderId="1" xfId="0" applyFont="1" applyBorder="1" applyAlignment="1">
      <alignment horizontal="center" vertical="center"/>
    </xf>
    <xf numFmtId="0" fontId="0" fillId="0" borderId="1" xfId="0" applyBorder="1" applyAlignment="1">
      <alignment horizontal="center" vertical="center"/>
    </xf>
    <xf numFmtId="0" fontId="1" fillId="0" borderId="8" xfId="0" applyFont="1" applyBorder="1" applyAlignment="1">
      <alignment horizontal="left" vertical="center"/>
    </xf>
    <xf numFmtId="0" fontId="1" fillId="0" borderId="8" xfId="0" applyFont="1" applyFill="1" applyBorder="1" applyAlignment="1">
      <alignment horizontal="left" vertical="center"/>
    </xf>
    <xf numFmtId="0" fontId="5" fillId="8" borderId="33" xfId="0" applyFont="1" applyFill="1" applyBorder="1" applyAlignment="1">
      <alignment horizontal="center" vertical="center" wrapText="1"/>
    </xf>
    <xf numFmtId="0" fontId="1" fillId="2" borderId="0" xfId="0" applyFont="1" applyFill="1" applyProtection="1"/>
    <xf numFmtId="0" fontId="1" fillId="0" borderId="78"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31" xfId="0" applyFont="1" applyBorder="1" applyAlignment="1" applyProtection="1">
      <alignment horizontal="center" vertical="center" wrapText="1"/>
      <protection locked="0"/>
    </xf>
    <xf numFmtId="0" fontId="1" fillId="0" borderId="75" xfId="0" applyFont="1" applyBorder="1" applyAlignment="1" applyProtection="1">
      <alignment horizontal="center" vertical="center" wrapText="1"/>
      <protection locked="0"/>
    </xf>
    <xf numFmtId="2" fontId="0" fillId="0" borderId="33" xfId="0" applyNumberFormat="1" applyBorder="1" applyAlignment="1">
      <alignment horizontal="center" vertical="center"/>
    </xf>
    <xf numFmtId="2" fontId="0" fillId="0" borderId="12" xfId="0" applyNumberFormat="1" applyBorder="1" applyAlignment="1">
      <alignment horizontal="center" vertical="center"/>
    </xf>
    <xf numFmtId="0" fontId="22" fillId="2" borderId="0" xfId="0" applyFont="1" applyFill="1" applyBorder="1" applyAlignment="1">
      <alignment horizontal="left" vertical="top" wrapText="1"/>
    </xf>
    <xf numFmtId="0" fontId="7" fillId="0" borderId="82" xfId="0" applyFont="1" applyBorder="1"/>
    <xf numFmtId="0" fontId="1" fillId="2" borderId="1" xfId="0" applyFont="1" applyFill="1" applyBorder="1" applyAlignment="1">
      <alignment horizontal="center" vertical="center"/>
    </xf>
    <xf numFmtId="2" fontId="0" fillId="0" borderId="3" xfId="0" applyNumberFormat="1" applyBorder="1"/>
    <xf numFmtId="0" fontId="23" fillId="2" borderId="0" xfId="0" applyFont="1" applyFill="1" applyBorder="1" applyAlignment="1">
      <alignment vertical="center"/>
    </xf>
    <xf numFmtId="0" fontId="1" fillId="0" borderId="9" xfId="0" applyFont="1" applyBorder="1" applyAlignment="1">
      <alignment wrapText="1"/>
    </xf>
    <xf numFmtId="2" fontId="15" fillId="14" borderId="0" xfId="0" applyNumberFormat="1" applyFont="1" applyFill="1" applyBorder="1" applyAlignment="1">
      <alignment horizontal="center" vertical="center"/>
    </xf>
    <xf numFmtId="0" fontId="2" fillId="5" borderId="1" xfId="0" applyFont="1" applyFill="1" applyBorder="1" applyAlignment="1">
      <alignment horizontal="center" vertical="center"/>
    </xf>
    <xf numFmtId="0" fontId="12" fillId="14" borderId="18" xfId="0" applyFont="1" applyFill="1" applyBorder="1" applyAlignment="1">
      <alignment horizontal="center" vertical="center"/>
    </xf>
    <xf numFmtId="0" fontId="12" fillId="14" borderId="83" xfId="0" applyFont="1" applyFill="1" applyBorder="1" applyAlignment="1">
      <alignment horizontal="center" vertical="center"/>
    </xf>
    <xf numFmtId="0" fontId="2" fillId="0" borderId="19" xfId="0" applyFont="1" applyBorder="1" applyAlignment="1">
      <alignment horizontal="center" vertical="center" wrapText="1"/>
    </xf>
    <xf numFmtId="0" fontId="22" fillId="0" borderId="0" xfId="0" applyFont="1" applyBorder="1" applyAlignment="1">
      <alignment horizontal="left" vertical="center"/>
    </xf>
    <xf numFmtId="0" fontId="7" fillId="0" borderId="0" xfId="0" applyFont="1" applyBorder="1" applyAlignment="1">
      <alignment horizontal="center"/>
    </xf>
    <xf numFmtId="14" fontId="7" fillId="0" borderId="1" xfId="0" applyNumberFormat="1" applyFont="1" applyBorder="1" applyAlignment="1">
      <alignment horizontal="center"/>
    </xf>
    <xf numFmtId="0" fontId="22" fillId="0" borderId="0" xfId="0" applyFont="1" applyBorder="1" applyAlignment="1">
      <alignment horizontal="center" vertical="center"/>
    </xf>
    <xf numFmtId="0" fontId="7" fillId="0" borderId="0" xfId="0" applyFont="1" applyBorder="1" applyAlignment="1">
      <alignment horizontal="center" vertical="center"/>
    </xf>
    <xf numFmtId="0" fontId="0" fillId="0" borderId="0" xfId="0" applyBorder="1"/>
    <xf numFmtId="0" fontId="7" fillId="0" borderId="0" xfId="0" applyFont="1" applyAlignment="1">
      <alignment horizontal="left" vertical="center"/>
    </xf>
    <xf numFmtId="0" fontId="7" fillId="0" borderId="32" xfId="0" applyFont="1" applyBorder="1"/>
    <xf numFmtId="0" fontId="33" fillId="0" borderId="0" xfId="0" applyFont="1" applyAlignment="1"/>
    <xf numFmtId="0" fontId="33" fillId="0" borderId="0" xfId="0" applyFont="1"/>
    <xf numFmtId="14" fontId="31" fillId="15" borderId="1" xfId="0" applyNumberFormat="1" applyFont="1" applyFill="1" applyBorder="1" applyAlignment="1">
      <alignment horizontal="center"/>
    </xf>
    <xf numFmtId="0" fontId="22" fillId="2" borderId="0" xfId="0" applyFont="1" applyFill="1" applyBorder="1" applyAlignment="1">
      <alignment horizontal="center"/>
    </xf>
    <xf numFmtId="0" fontId="7" fillId="2" borderId="0" xfId="0" applyFont="1" applyFill="1"/>
    <xf numFmtId="0" fontId="25" fillId="0" borderId="0" xfId="0" applyFont="1" applyBorder="1"/>
    <xf numFmtId="2" fontId="0" fillId="0" borderId="3" xfId="0" applyNumberFormat="1" applyBorder="1" applyAlignment="1">
      <alignment vertical="center"/>
    </xf>
    <xf numFmtId="0" fontId="23" fillId="2" borderId="0" xfId="0" applyFont="1" applyFill="1" applyBorder="1" applyAlignment="1">
      <alignment horizontal="center" vertical="center"/>
    </xf>
    <xf numFmtId="0" fontId="0" fillId="2" borderId="0" xfId="0" applyFill="1"/>
    <xf numFmtId="0" fontId="0" fillId="2" borderId="0" xfId="0" applyFill="1" applyAlignment="1">
      <alignment horizontal="center" vertical="center"/>
    </xf>
    <xf numFmtId="0" fontId="2" fillId="2" borderId="89" xfId="0" applyFont="1" applyFill="1" applyBorder="1" applyAlignment="1">
      <alignment horizontal="left"/>
    </xf>
    <xf numFmtId="2" fontId="2" fillId="2" borderId="0" xfId="0" applyNumberFormat="1" applyFont="1" applyFill="1" applyBorder="1" applyAlignment="1">
      <alignment horizontal="center" vertical="center"/>
    </xf>
    <xf numFmtId="0" fontId="2" fillId="2" borderId="0" xfId="0" applyFont="1" applyFill="1" applyBorder="1" applyAlignment="1">
      <alignment horizontal="left"/>
    </xf>
    <xf numFmtId="0" fontId="0" fillId="2" borderId="0" xfId="0" applyFill="1" applyBorder="1"/>
    <xf numFmtId="0" fontId="0" fillId="2" borderId="0" xfId="0" applyFill="1" applyBorder="1" applyAlignment="1">
      <alignment horizontal="center" vertical="center"/>
    </xf>
    <xf numFmtId="0" fontId="15" fillId="13" borderId="90" xfId="0" applyFont="1" applyFill="1" applyBorder="1" applyAlignment="1">
      <alignment horizontal="center" vertical="center"/>
    </xf>
    <xf numFmtId="0" fontId="15" fillId="13" borderId="93" xfId="0" applyNumberFormat="1" applyFont="1" applyFill="1" applyBorder="1" applyAlignment="1">
      <alignment horizontal="center" wrapText="1"/>
    </xf>
    <xf numFmtId="0" fontId="15" fillId="13" borderId="94" xfId="0" applyNumberFormat="1" applyFont="1" applyFill="1" applyBorder="1" applyAlignment="1">
      <alignment horizontal="center" wrapText="1"/>
    </xf>
    <xf numFmtId="0" fontId="12" fillId="14" borderId="95" xfId="0" applyFont="1" applyFill="1" applyBorder="1" applyAlignment="1">
      <alignment horizontal="left" vertical="center"/>
    </xf>
    <xf numFmtId="0" fontId="2" fillId="0" borderId="95" xfId="0" applyFont="1" applyBorder="1" applyAlignment="1">
      <alignment horizontal="left" vertical="center" wrapText="1"/>
    </xf>
    <xf numFmtId="0" fontId="12" fillId="14" borderId="96" xfId="0" applyFont="1" applyFill="1" applyBorder="1" applyAlignment="1">
      <alignment horizontal="left" vertical="center"/>
    </xf>
    <xf numFmtId="0" fontId="2" fillId="0" borderId="98" xfId="0" applyFont="1" applyBorder="1" applyAlignment="1">
      <alignment horizontal="left"/>
    </xf>
    <xf numFmtId="0" fontId="15" fillId="13" borderId="93" xfId="0" applyNumberFormat="1" applyFont="1" applyFill="1" applyBorder="1" applyAlignment="1">
      <alignment horizontal="center" vertical="center" wrapText="1"/>
    </xf>
    <xf numFmtId="0" fontId="15" fillId="13" borderId="94" xfId="0" applyNumberFormat="1" applyFont="1" applyFill="1" applyBorder="1" applyAlignment="1">
      <alignment horizontal="center" vertical="center" wrapText="1"/>
    </xf>
    <xf numFmtId="0" fontId="2" fillId="0" borderId="96" xfId="0" applyFont="1" applyBorder="1" applyAlignment="1">
      <alignment vertical="center" wrapText="1"/>
    </xf>
    <xf numFmtId="0" fontId="2" fillId="0" borderId="97" xfId="0" applyFont="1" applyBorder="1" applyAlignment="1">
      <alignment vertical="center" wrapText="1"/>
    </xf>
    <xf numFmtId="0" fontId="12" fillId="14" borderId="97" xfId="0" applyFont="1" applyFill="1" applyBorder="1" applyAlignment="1">
      <alignment horizontal="left" vertical="center"/>
    </xf>
    <xf numFmtId="0" fontId="31" fillId="0" borderId="1" xfId="0" applyFont="1" applyBorder="1" applyAlignment="1">
      <alignment horizontal="left"/>
    </xf>
    <xf numFmtId="0" fontId="34" fillId="0" borderId="3" xfId="0" applyFont="1" applyBorder="1" applyAlignment="1">
      <alignment horizontal="center" vertical="center"/>
    </xf>
    <xf numFmtId="0" fontId="34" fillId="0" borderId="4" xfId="0" applyFont="1" applyBorder="1" applyAlignment="1">
      <alignment horizontal="center" vertical="center"/>
    </xf>
    <xf numFmtId="0" fontId="34" fillId="0" borderId="2" xfId="0" applyFont="1" applyBorder="1" applyAlignment="1">
      <alignment horizontal="center" vertical="center"/>
    </xf>
    <xf numFmtId="0" fontId="31" fillId="0" borderId="0" xfId="0" applyFont="1" applyBorder="1" applyAlignment="1">
      <alignment horizontal="left" vertical="center"/>
    </xf>
    <xf numFmtId="0" fontId="34" fillId="0" borderId="0" xfId="0" applyFont="1" applyBorder="1" applyAlignment="1">
      <alignment horizontal="center"/>
    </xf>
    <xf numFmtId="0" fontId="31" fillId="0" borderId="0" xfId="0" applyFont="1" applyBorder="1" applyAlignment="1">
      <alignment horizontal="left"/>
    </xf>
    <xf numFmtId="0" fontId="31" fillId="0" borderId="1" xfId="0" applyFont="1" applyBorder="1" applyAlignment="1">
      <alignment horizontal="center"/>
    </xf>
    <xf numFmtId="0" fontId="34" fillId="0" borderId="31" xfId="0" applyFont="1" applyBorder="1" applyAlignment="1">
      <alignment horizontal="center" vertical="center"/>
    </xf>
    <xf numFmtId="0" fontId="34" fillId="0" borderId="34" xfId="0" applyFont="1" applyBorder="1" applyAlignment="1">
      <alignment horizontal="center" vertical="center"/>
    </xf>
    <xf numFmtId="0" fontId="31" fillId="0" borderId="31" xfId="0" applyFont="1" applyBorder="1" applyAlignment="1">
      <alignment horizontal="left" vertical="center"/>
    </xf>
    <xf numFmtId="0" fontId="31" fillId="0" borderId="34" xfId="0" applyFont="1" applyBorder="1" applyAlignment="1">
      <alignment horizontal="left" vertical="center"/>
    </xf>
    <xf numFmtId="0" fontId="34" fillId="0" borderId="0" xfId="0" applyFont="1" applyBorder="1" applyAlignment="1">
      <alignment horizontal="left" vertical="center"/>
    </xf>
    <xf numFmtId="14" fontId="34" fillId="0" borderId="0" xfId="0" applyNumberFormat="1" applyFont="1" applyAlignment="1">
      <alignment horizontal="left" vertical="center"/>
    </xf>
    <xf numFmtId="0" fontId="34" fillId="0" borderId="0" xfId="0" applyFont="1"/>
    <xf numFmtId="0" fontId="31" fillId="0" borderId="31" xfId="0" applyFont="1" applyBorder="1" applyAlignment="1">
      <alignment vertical="center"/>
    </xf>
    <xf numFmtId="0" fontId="34" fillId="0" borderId="31" xfId="0" applyFont="1" applyBorder="1" applyAlignment="1">
      <alignment vertical="center"/>
    </xf>
    <xf numFmtId="0" fontId="31" fillId="0" borderId="34" xfId="0" applyFont="1" applyBorder="1" applyAlignment="1">
      <alignment vertical="center"/>
    </xf>
    <xf numFmtId="0" fontId="34" fillId="0" borderId="34" xfId="0" applyFont="1" applyBorder="1" applyAlignment="1">
      <alignment vertical="center"/>
    </xf>
    <xf numFmtId="0" fontId="22" fillId="0" borderId="0" xfId="0" applyFont="1" applyAlignment="1">
      <alignment horizontal="center"/>
    </xf>
    <xf numFmtId="0" fontId="31" fillId="15" borderId="1" xfId="0" applyFont="1" applyFill="1" applyBorder="1" applyAlignment="1">
      <alignment horizontal="left" vertical="center"/>
    </xf>
    <xf numFmtId="0" fontId="31" fillId="0" borderId="3" xfId="0" applyFont="1" applyBorder="1" applyAlignment="1">
      <alignment horizontal="center"/>
    </xf>
    <xf numFmtId="0" fontId="31" fillId="0" borderId="2" xfId="0" applyFont="1" applyBorder="1" applyAlignment="1">
      <alignment horizontal="center"/>
    </xf>
    <xf numFmtId="0" fontId="34" fillId="0" borderId="1" xfId="0" applyFont="1" applyBorder="1" applyAlignment="1">
      <alignment horizontal="center" vertical="center"/>
    </xf>
    <xf numFmtId="0" fontId="34" fillId="0" borderId="3" xfId="0" applyFont="1" applyBorder="1" applyAlignment="1">
      <alignment horizontal="center" vertical="center"/>
    </xf>
    <xf numFmtId="0" fontId="34" fillId="0" borderId="2" xfId="0" applyFont="1" applyBorder="1" applyAlignment="1">
      <alignment horizontal="center" vertical="center"/>
    </xf>
    <xf numFmtId="0" fontId="0" fillId="0" borderId="32" xfId="0" applyBorder="1" applyAlignment="1">
      <alignment horizontal="center"/>
    </xf>
    <xf numFmtId="0" fontId="0" fillId="0" borderId="0" xfId="0" applyBorder="1" applyAlignment="1">
      <alignment horizontal="center"/>
    </xf>
    <xf numFmtId="0" fontId="22" fillId="12" borderId="35" xfId="0" applyFont="1" applyFill="1" applyBorder="1" applyAlignment="1">
      <alignment horizontal="center"/>
    </xf>
    <xf numFmtId="0" fontId="22" fillId="12" borderId="36" xfId="0" applyFont="1" applyFill="1" applyBorder="1" applyAlignment="1">
      <alignment horizontal="center"/>
    </xf>
    <xf numFmtId="0" fontId="22" fillId="12" borderId="37" xfId="0" applyFont="1" applyFill="1" applyBorder="1" applyAlignment="1">
      <alignment horizontal="center"/>
    </xf>
    <xf numFmtId="0" fontId="34" fillId="0" borderId="3" xfId="0" applyFont="1" applyBorder="1" applyAlignment="1">
      <alignment horizontal="center"/>
    </xf>
    <xf numFmtId="0" fontId="34" fillId="0" borderId="4" xfId="0" applyFont="1" applyBorder="1" applyAlignment="1">
      <alignment horizontal="center"/>
    </xf>
    <xf numFmtId="0" fontId="34" fillId="0" borderId="2" xfId="0" applyFont="1" applyBorder="1" applyAlignment="1">
      <alignment horizontal="center"/>
    </xf>
    <xf numFmtId="0" fontId="22" fillId="2" borderId="3" xfId="0" applyFont="1" applyFill="1" applyBorder="1" applyAlignment="1">
      <alignment horizontal="left" vertical="top" wrapText="1"/>
    </xf>
    <xf numFmtId="0" fontId="22" fillId="2" borderId="4" xfId="0" applyFont="1" applyFill="1" applyBorder="1" applyAlignment="1">
      <alignment horizontal="left" vertical="top" wrapText="1"/>
    </xf>
    <xf numFmtId="0" fontId="22" fillId="2" borderId="2" xfId="0" applyFont="1" applyFill="1" applyBorder="1" applyAlignment="1">
      <alignment horizontal="left" vertical="top" wrapText="1"/>
    </xf>
    <xf numFmtId="0" fontId="22" fillId="2" borderId="1" xfId="0" applyFont="1" applyFill="1" applyBorder="1" applyAlignment="1">
      <alignment horizontal="left" vertical="top" wrapText="1"/>
    </xf>
    <xf numFmtId="0" fontId="7" fillId="2" borderId="1" xfId="0" applyFont="1" applyFill="1" applyBorder="1" applyAlignment="1">
      <alignment horizontal="left" vertical="top" wrapText="1"/>
    </xf>
    <xf numFmtId="0" fontId="34" fillId="0" borderId="1" xfId="0" applyFont="1" applyBorder="1" applyAlignment="1">
      <alignment horizontal="left"/>
    </xf>
    <xf numFmtId="0" fontId="34" fillId="0" borderId="3" xfId="0" applyFont="1" applyBorder="1" applyAlignment="1">
      <alignment horizontal="left"/>
    </xf>
    <xf numFmtId="0" fontId="34" fillId="0" borderId="4" xfId="0" applyFont="1" applyBorder="1" applyAlignment="1">
      <alignment horizontal="left"/>
    </xf>
    <xf numFmtId="0" fontId="34" fillId="0" borderId="2" xfId="0" applyFont="1" applyBorder="1" applyAlignment="1">
      <alignment horizontal="left"/>
    </xf>
    <xf numFmtId="0" fontId="22" fillId="12" borderId="53" xfId="0" applyFont="1" applyFill="1" applyBorder="1" applyAlignment="1">
      <alignment horizontal="center"/>
    </xf>
    <xf numFmtId="0" fontId="22" fillId="12" borderId="38" xfId="0" applyFont="1" applyFill="1" applyBorder="1" applyAlignment="1">
      <alignment horizontal="center"/>
    </xf>
    <xf numFmtId="0" fontId="22" fillId="12" borderId="54" xfId="0" applyFont="1" applyFill="1" applyBorder="1" applyAlignment="1">
      <alignment horizontal="center"/>
    </xf>
    <xf numFmtId="0" fontId="31" fillId="0" borderId="31" xfId="0" applyFont="1" applyBorder="1" applyAlignment="1">
      <alignment horizontal="left" vertical="center"/>
    </xf>
    <xf numFmtId="0" fontId="34" fillId="0" borderId="34" xfId="0" applyFont="1" applyBorder="1"/>
    <xf numFmtId="0" fontId="34" fillId="0" borderId="88" xfId="0" applyFont="1" applyBorder="1" applyAlignment="1">
      <alignment horizontal="center" vertical="center"/>
    </xf>
    <xf numFmtId="0" fontId="34" fillId="0" borderId="59" xfId="0" applyFont="1" applyBorder="1"/>
    <xf numFmtId="0" fontId="34" fillId="0" borderId="84" xfId="0" applyFont="1" applyBorder="1" applyAlignment="1">
      <alignment horizontal="center" vertical="center"/>
    </xf>
    <xf numFmtId="0" fontId="34" fillId="0" borderId="61" xfId="0" applyFont="1" applyBorder="1"/>
    <xf numFmtId="0" fontId="31" fillId="12" borderId="35" xfId="0" applyFont="1" applyFill="1" applyBorder="1" applyAlignment="1">
      <alignment horizontal="center"/>
    </xf>
    <xf numFmtId="0" fontId="31" fillId="12" borderId="36" xfId="0" applyFont="1" applyFill="1" applyBorder="1" applyAlignment="1">
      <alignment horizontal="center"/>
    </xf>
    <xf numFmtId="0" fontId="31" fillId="12" borderId="37" xfId="0" applyFont="1" applyFill="1" applyBorder="1" applyAlignment="1">
      <alignment horizontal="center"/>
    </xf>
    <xf numFmtId="0" fontId="31" fillId="0" borderId="38" xfId="0" applyFont="1" applyBorder="1" applyAlignment="1">
      <alignment horizontal="left"/>
    </xf>
    <xf numFmtId="0" fontId="34" fillId="0" borderId="38" xfId="0" applyFont="1" applyBorder="1" applyAlignment="1">
      <alignment horizontal="left"/>
    </xf>
    <xf numFmtId="0" fontId="31" fillId="0" borderId="4" xfId="0" applyFont="1" applyBorder="1" applyAlignment="1">
      <alignment horizontal="center"/>
    </xf>
    <xf numFmtId="0" fontId="31" fillId="0" borderId="31" xfId="0" applyFont="1" applyBorder="1" applyAlignment="1">
      <alignment horizontal="center" vertical="center"/>
    </xf>
    <xf numFmtId="0" fontId="31" fillId="0" borderId="34" xfId="0" applyFont="1" applyBorder="1" applyAlignment="1">
      <alignment horizontal="center" vertical="center"/>
    </xf>
    <xf numFmtId="0" fontId="34" fillId="0" borderId="61" xfId="0" applyFont="1" applyBorder="1" applyAlignment="1">
      <alignment horizontal="center" vertical="center"/>
    </xf>
    <xf numFmtId="0" fontId="34" fillId="0" borderId="84" xfId="0" applyFont="1" applyBorder="1" applyAlignment="1">
      <alignment horizontal="center"/>
    </xf>
    <xf numFmtId="0" fontId="34" fillId="0" borderId="61" xfId="0" applyFont="1" applyBorder="1" applyAlignment="1">
      <alignment horizontal="center"/>
    </xf>
    <xf numFmtId="0" fontId="34" fillId="0" borderId="59" xfId="0" applyFont="1" applyBorder="1" applyAlignment="1">
      <alignment horizontal="center" vertical="center"/>
    </xf>
    <xf numFmtId="0" fontId="34" fillId="0" borderId="31" xfId="0" applyFont="1" applyBorder="1" applyAlignment="1">
      <alignment horizontal="center" vertical="center"/>
    </xf>
    <xf numFmtId="0" fontId="34" fillId="0" borderId="34" xfId="0" applyFont="1" applyBorder="1" applyAlignment="1">
      <alignment horizontal="center" vertical="center"/>
    </xf>
    <xf numFmtId="0" fontId="31" fillId="0" borderId="1" xfId="0" applyFont="1" applyBorder="1" applyAlignment="1">
      <alignment horizontal="center"/>
    </xf>
    <xf numFmtId="0" fontId="31" fillId="0" borderId="34" xfId="0" applyFont="1" applyBorder="1" applyAlignment="1">
      <alignment horizontal="left" vertical="center"/>
    </xf>
    <xf numFmtId="0" fontId="31" fillId="0" borderId="1" xfId="0" applyFont="1" applyBorder="1" applyAlignment="1">
      <alignment horizontal="center" vertical="center"/>
    </xf>
    <xf numFmtId="0" fontId="31" fillId="0" borderId="1" xfId="0" applyFont="1" applyBorder="1" applyAlignment="1">
      <alignment horizontal="left" vertical="center"/>
    </xf>
    <xf numFmtId="0" fontId="31" fillId="0" borderId="3" xfId="0" applyFont="1" applyBorder="1" applyAlignment="1">
      <alignment horizontal="left"/>
    </xf>
    <xf numFmtId="0" fontId="31" fillId="0" borderId="2" xfId="0" applyFont="1" applyBorder="1" applyAlignment="1">
      <alignment horizontal="left"/>
    </xf>
    <xf numFmtId="0" fontId="34" fillId="0" borderId="1" xfId="0" applyFont="1" applyBorder="1" applyAlignment="1">
      <alignment horizontal="center"/>
    </xf>
    <xf numFmtId="0" fontId="34" fillId="0" borderId="1" xfId="0" applyFont="1" applyBorder="1" applyAlignment="1">
      <alignment horizontal="left" vertical="center"/>
    </xf>
    <xf numFmtId="0" fontId="31" fillId="0" borderId="1" xfId="0" applyFont="1" applyBorder="1" applyAlignment="1">
      <alignment horizontal="left"/>
    </xf>
    <xf numFmtId="0" fontId="34" fillId="0" borderId="3" xfId="0" applyFont="1" applyBorder="1" applyAlignment="1">
      <alignment horizontal="left" vertical="center"/>
    </xf>
    <xf numFmtId="0" fontId="34" fillId="0" borderId="4" xfId="0" applyFont="1" applyBorder="1" applyAlignment="1">
      <alignment horizontal="left" vertical="center"/>
    </xf>
    <xf numFmtId="0" fontId="34" fillId="0" borderId="2" xfId="0" applyFont="1" applyBorder="1" applyAlignment="1">
      <alignment horizontal="left" vertical="center"/>
    </xf>
    <xf numFmtId="0" fontId="31" fillId="0" borderId="3" xfId="0" applyFont="1" applyBorder="1" applyAlignment="1">
      <alignment horizontal="left" wrapText="1"/>
    </xf>
    <xf numFmtId="0" fontId="31" fillId="0" borderId="2" xfId="0" applyFont="1" applyBorder="1" applyAlignment="1">
      <alignment horizontal="left" wrapText="1"/>
    </xf>
    <xf numFmtId="0" fontId="34" fillId="0" borderId="4" xfId="0" applyFont="1" applyBorder="1" applyAlignment="1">
      <alignment horizontal="center" vertical="center"/>
    </xf>
    <xf numFmtId="0" fontId="22" fillId="2" borderId="88" xfId="0" applyFont="1" applyFill="1" applyBorder="1" applyAlignment="1">
      <alignment horizontal="left" vertical="top" wrapText="1"/>
    </xf>
    <xf numFmtId="0" fontId="7" fillId="2" borderId="32" xfId="0" applyFont="1" applyFill="1" applyBorder="1" applyAlignment="1">
      <alignment horizontal="left" vertical="top" wrapText="1"/>
    </xf>
    <xf numFmtId="0" fontId="7" fillId="2" borderId="59" xfId="0" applyFont="1" applyFill="1" applyBorder="1" applyAlignment="1">
      <alignment horizontal="left" vertical="top" wrapText="1"/>
    </xf>
    <xf numFmtId="0" fontId="7" fillId="2" borderId="89" xfId="0" applyFont="1" applyFill="1" applyBorder="1" applyAlignment="1">
      <alignment horizontal="left" vertical="top" wrapText="1"/>
    </xf>
    <xf numFmtId="0" fontId="7" fillId="2" borderId="0" xfId="0" applyFont="1" applyFill="1" applyBorder="1" applyAlignment="1">
      <alignment horizontal="left" vertical="top" wrapText="1"/>
    </xf>
    <xf numFmtId="0" fontId="7" fillId="2" borderId="60" xfId="0" applyFont="1" applyFill="1" applyBorder="1" applyAlignment="1">
      <alignment horizontal="left" vertical="top" wrapText="1"/>
    </xf>
    <xf numFmtId="0" fontId="7" fillId="2" borderId="84" xfId="0" applyFont="1" applyFill="1" applyBorder="1" applyAlignment="1">
      <alignment horizontal="left" vertical="top" wrapText="1"/>
    </xf>
    <xf numFmtId="0" fontId="7" fillId="2" borderId="82" xfId="0" applyFont="1" applyFill="1" applyBorder="1" applyAlignment="1">
      <alignment horizontal="left" vertical="top" wrapText="1"/>
    </xf>
    <xf numFmtId="0" fontId="7" fillId="2" borderId="61" xfId="0" applyFont="1" applyFill="1" applyBorder="1" applyAlignment="1">
      <alignment horizontal="left" vertical="top" wrapText="1"/>
    </xf>
    <xf numFmtId="0" fontId="34" fillId="0" borderId="85" xfId="0" applyFont="1" applyBorder="1" applyAlignment="1">
      <alignment horizontal="left" vertical="center"/>
    </xf>
    <xf numFmtId="0" fontId="34" fillId="0" borderId="86" xfId="0" applyFont="1" applyBorder="1" applyAlignment="1">
      <alignment horizontal="left" vertical="center"/>
    </xf>
    <xf numFmtId="0" fontId="34" fillId="0" borderId="87" xfId="0" applyFont="1" applyBorder="1" applyAlignment="1">
      <alignment horizontal="left" vertical="center"/>
    </xf>
    <xf numFmtId="0" fontId="7" fillId="0" borderId="0" xfId="0" applyFont="1" applyAlignment="1">
      <alignment horizontal="center"/>
    </xf>
    <xf numFmtId="0" fontId="31" fillId="0" borderId="34" xfId="0" applyFont="1" applyBorder="1" applyAlignment="1">
      <alignment horizontal="left"/>
    </xf>
    <xf numFmtId="0" fontId="2" fillId="3" borderId="50" xfId="0" applyFont="1" applyFill="1" applyBorder="1" applyAlignment="1">
      <alignment horizontal="center" vertical="center" wrapText="1"/>
    </xf>
    <xf numFmtId="0" fontId="2" fillId="3" borderId="48" xfId="0" applyFont="1" applyFill="1" applyBorder="1" applyAlignment="1">
      <alignment horizontal="center" vertical="center" wrapText="1"/>
    </xf>
    <xf numFmtId="0" fontId="1" fillId="0" borderId="50" xfId="0" applyFont="1" applyBorder="1" applyAlignment="1">
      <alignment horizontal="center" vertical="center" wrapText="1"/>
    </xf>
    <xf numFmtId="0" fontId="1" fillId="0" borderId="51" xfId="0" applyFont="1" applyBorder="1" applyAlignment="1">
      <alignment horizontal="center" vertical="center" wrapText="1"/>
    </xf>
    <xf numFmtId="0" fontId="1" fillId="0" borderId="52" xfId="0" applyFont="1" applyBorder="1" applyAlignment="1">
      <alignment horizontal="center" vertical="center" wrapText="1"/>
    </xf>
    <xf numFmtId="0" fontId="2" fillId="3" borderId="5" xfId="0" applyFont="1" applyFill="1" applyBorder="1" applyAlignment="1">
      <alignment horizontal="center" vertical="center"/>
    </xf>
    <xf numFmtId="0" fontId="2" fillId="0" borderId="5"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1" xfId="0" applyFont="1" applyBorder="1" applyAlignment="1">
      <alignment horizontal="center" vertical="center"/>
    </xf>
    <xf numFmtId="0" fontId="2" fillId="0" borderId="49" xfId="0" applyFont="1" applyBorder="1" applyAlignment="1">
      <alignment horizontal="center" vertical="center"/>
    </xf>
    <xf numFmtId="0" fontId="2" fillId="0" borderId="42" xfId="0" applyFont="1" applyBorder="1" applyAlignment="1">
      <alignment horizontal="center" vertical="center"/>
    </xf>
    <xf numFmtId="0" fontId="3" fillId="2" borderId="41" xfId="0" applyFont="1" applyFill="1" applyBorder="1" applyAlignment="1">
      <alignment horizontal="center" vertical="center"/>
    </xf>
    <xf numFmtId="0" fontId="3" fillId="2" borderId="49" xfId="0" applyFont="1" applyFill="1" applyBorder="1" applyAlignment="1">
      <alignment horizontal="center" vertical="center"/>
    </xf>
    <xf numFmtId="0" fontId="3" fillId="2" borderId="42" xfId="0" applyFont="1" applyFill="1" applyBorder="1" applyAlignment="1">
      <alignment horizontal="center" vertical="center"/>
    </xf>
    <xf numFmtId="0" fontId="1" fillId="0" borderId="56" xfId="0" applyFont="1" applyBorder="1" applyAlignment="1">
      <alignment horizontal="center" vertical="center" wrapText="1"/>
    </xf>
    <xf numFmtId="0" fontId="1" fillId="0" borderId="57" xfId="0" applyFont="1" applyBorder="1" applyAlignment="1">
      <alignment horizontal="center" vertical="center" wrapText="1"/>
    </xf>
    <xf numFmtId="0" fontId="1" fillId="0" borderId="58" xfId="0" applyFont="1" applyBorder="1" applyAlignment="1">
      <alignment horizontal="center" vertical="center" wrapText="1"/>
    </xf>
    <xf numFmtId="0" fontId="1" fillId="2" borderId="41" xfId="0" applyFont="1" applyFill="1" applyBorder="1" applyAlignment="1">
      <alignment horizontal="center" vertical="center"/>
    </xf>
    <xf numFmtId="0" fontId="1" fillId="2" borderId="49" xfId="0" applyFont="1" applyFill="1" applyBorder="1" applyAlignment="1">
      <alignment horizontal="center" vertical="center"/>
    </xf>
    <xf numFmtId="0" fontId="1" fillId="2" borderId="42" xfId="0" applyFont="1" applyFill="1" applyBorder="1" applyAlignment="1">
      <alignment horizontal="center" vertical="center"/>
    </xf>
    <xf numFmtId="0" fontId="0" fillId="0" borderId="41" xfId="0" applyBorder="1" applyAlignment="1">
      <alignment horizontal="center" vertical="center" wrapText="1"/>
    </xf>
    <xf numFmtId="0" fontId="0" fillId="0" borderId="49" xfId="0" applyBorder="1" applyAlignment="1">
      <alignment horizontal="center" vertical="center" wrapText="1"/>
    </xf>
    <xf numFmtId="0" fontId="0" fillId="0" borderId="42" xfId="0" applyBorder="1" applyAlignment="1">
      <alignment horizontal="center" vertical="center" wrapText="1"/>
    </xf>
    <xf numFmtId="0" fontId="1" fillId="0" borderId="41" xfId="0" applyFont="1" applyBorder="1" applyAlignment="1">
      <alignment horizontal="center" vertical="center"/>
    </xf>
    <xf numFmtId="0" fontId="1" fillId="0" borderId="49" xfId="0" applyFont="1" applyBorder="1" applyAlignment="1">
      <alignment horizontal="center" vertical="center"/>
    </xf>
    <xf numFmtId="0" fontId="1" fillId="0" borderId="42" xfId="0" applyFont="1" applyBorder="1" applyAlignment="1">
      <alignment horizontal="center" vertical="center"/>
    </xf>
    <xf numFmtId="0" fontId="1" fillId="0" borderId="41" xfId="0" applyFont="1" applyFill="1" applyBorder="1" applyAlignment="1">
      <alignment horizontal="center" vertical="center" wrapText="1"/>
    </xf>
    <xf numFmtId="0" fontId="1" fillId="0" borderId="49" xfId="0" applyFont="1" applyFill="1" applyBorder="1" applyAlignment="1">
      <alignment horizontal="center" vertical="center" wrapText="1"/>
    </xf>
    <xf numFmtId="0" fontId="1" fillId="0" borderId="42" xfId="0" applyFont="1" applyFill="1" applyBorder="1" applyAlignment="1">
      <alignment horizontal="center" vertical="center" wrapText="1"/>
    </xf>
    <xf numFmtId="0" fontId="3" fillId="0" borderId="41"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42" xfId="0" applyFont="1" applyBorder="1" applyAlignment="1">
      <alignment horizontal="center" vertical="center" wrapText="1"/>
    </xf>
    <xf numFmtId="0" fontId="1" fillId="0" borderId="41" xfId="0" applyFont="1" applyFill="1" applyBorder="1" applyAlignment="1">
      <alignment horizontal="center" vertical="center"/>
    </xf>
    <xf numFmtId="0" fontId="1" fillId="0" borderId="49" xfId="0" applyFont="1" applyFill="1" applyBorder="1" applyAlignment="1">
      <alignment horizontal="center" vertical="center"/>
    </xf>
    <xf numFmtId="0" fontId="1" fillId="0" borderId="42" xfId="0" applyFont="1" applyFill="1" applyBorder="1" applyAlignment="1">
      <alignment horizontal="center" vertical="center"/>
    </xf>
    <xf numFmtId="0" fontId="1" fillId="2" borderId="41" xfId="0" applyFont="1" applyFill="1" applyBorder="1" applyAlignment="1">
      <alignment horizontal="center" vertical="center" wrapText="1"/>
    </xf>
    <xf numFmtId="0" fontId="1" fillId="2" borderId="49" xfId="0" applyFont="1" applyFill="1" applyBorder="1" applyAlignment="1">
      <alignment horizontal="center" vertical="center" wrapText="1"/>
    </xf>
    <xf numFmtId="0" fontId="1" fillId="2" borderId="42" xfId="0" applyFont="1" applyFill="1" applyBorder="1" applyAlignment="1">
      <alignment horizontal="center" vertical="center" wrapText="1"/>
    </xf>
    <xf numFmtId="0" fontId="3" fillId="0" borderId="41" xfId="0" applyFont="1" applyBorder="1" applyAlignment="1">
      <alignment horizontal="center" vertical="center"/>
    </xf>
    <xf numFmtId="0" fontId="3" fillId="0" borderId="49" xfId="0" applyFont="1" applyBorder="1" applyAlignment="1">
      <alignment horizontal="center" vertical="center"/>
    </xf>
    <xf numFmtId="0" fontId="3" fillId="0" borderId="42" xfId="0" applyFont="1" applyBorder="1" applyAlignment="1">
      <alignment horizontal="center" vertical="center"/>
    </xf>
    <xf numFmtId="0" fontId="1" fillId="0" borderId="41" xfId="0" applyFont="1" applyBorder="1" applyAlignment="1">
      <alignment horizontal="center" vertical="center" wrapText="1"/>
    </xf>
    <xf numFmtId="0" fontId="1" fillId="0" borderId="49" xfId="0" applyFont="1" applyBorder="1" applyAlignment="1">
      <alignment horizontal="center" vertical="center" wrapText="1"/>
    </xf>
    <xf numFmtId="0" fontId="1" fillId="0" borderId="42" xfId="0" applyFont="1" applyBorder="1" applyAlignment="1">
      <alignment horizontal="center" vertical="center" wrapText="1"/>
    </xf>
    <xf numFmtId="0" fontId="2" fillId="0" borderId="41" xfId="0" applyFont="1" applyFill="1" applyBorder="1" applyAlignment="1">
      <alignment horizontal="center" vertical="center"/>
    </xf>
    <xf numFmtId="0" fontId="2" fillId="0" borderId="49" xfId="0" applyFont="1" applyFill="1" applyBorder="1" applyAlignment="1">
      <alignment horizontal="center" vertical="center"/>
    </xf>
    <xf numFmtId="0" fontId="2" fillId="0" borderId="42" xfId="0" applyFont="1" applyFill="1" applyBorder="1" applyAlignment="1">
      <alignment horizontal="center" vertical="center"/>
    </xf>
    <xf numFmtId="0" fontId="0" fillId="0" borderId="41" xfId="0" applyFill="1" applyBorder="1" applyAlignment="1">
      <alignment horizontal="center" vertical="center" wrapText="1"/>
    </xf>
    <xf numFmtId="0" fontId="0" fillId="0" borderId="49" xfId="0" applyFill="1" applyBorder="1" applyAlignment="1">
      <alignment horizontal="center" vertical="center" wrapText="1"/>
    </xf>
    <xf numFmtId="0" fontId="0" fillId="0" borderId="42" xfId="0" applyFill="1" applyBorder="1" applyAlignment="1">
      <alignment horizontal="center" vertical="center" wrapText="1"/>
    </xf>
    <xf numFmtId="0" fontId="0" fillId="0" borderId="32" xfId="0" applyBorder="1" applyAlignment="1">
      <alignment horizontal="center" vertical="center" wrapText="1"/>
    </xf>
    <xf numFmtId="0" fontId="0" fillId="0" borderId="0" xfId="0" applyBorder="1" applyAlignment="1">
      <alignment horizontal="center" vertical="center" wrapText="1"/>
    </xf>
    <xf numFmtId="0" fontId="0" fillId="0" borderId="55" xfId="0" applyBorder="1" applyAlignment="1">
      <alignment horizontal="center" vertical="center" wrapText="1"/>
    </xf>
    <xf numFmtId="0" fontId="0" fillId="0" borderId="48" xfId="0" applyBorder="1" applyAlignment="1">
      <alignment horizontal="center" vertical="center" wrapText="1"/>
    </xf>
    <xf numFmtId="0" fontId="0" fillId="0" borderId="59" xfId="0" applyBorder="1" applyAlignment="1">
      <alignment horizontal="center" vertical="center" wrapText="1"/>
    </xf>
    <xf numFmtId="0" fontId="0" fillId="0" borderId="60" xfId="0" applyBorder="1" applyAlignment="1">
      <alignment horizontal="center" vertical="center" wrapText="1"/>
    </xf>
    <xf numFmtId="0" fontId="0" fillId="0" borderId="61" xfId="0" applyBorder="1" applyAlignment="1">
      <alignment horizontal="center" vertical="center" wrapText="1"/>
    </xf>
    <xf numFmtId="0" fontId="2" fillId="10" borderId="3" xfId="0" applyFont="1" applyFill="1" applyBorder="1" applyAlignment="1">
      <alignment horizontal="center" vertical="center"/>
    </xf>
    <xf numFmtId="0" fontId="2" fillId="10" borderId="4" xfId="0" applyFont="1" applyFill="1" applyBorder="1" applyAlignment="1">
      <alignment horizontal="center" vertical="center"/>
    </xf>
    <xf numFmtId="0" fontId="2" fillId="10" borderId="2" xfId="0" applyFont="1" applyFill="1" applyBorder="1" applyAlignment="1">
      <alignment horizontal="center" vertical="center"/>
    </xf>
    <xf numFmtId="2" fontId="2" fillId="0" borderId="7" xfId="0" applyNumberFormat="1" applyFont="1" applyBorder="1" applyAlignment="1">
      <alignment horizontal="center" vertical="center"/>
    </xf>
    <xf numFmtId="2" fontId="2" fillId="0" borderId="14" xfId="0" applyNumberFormat="1" applyFont="1" applyBorder="1" applyAlignment="1">
      <alignment horizontal="center" vertical="center"/>
    </xf>
    <xf numFmtId="2" fontId="2" fillId="0" borderId="8" xfId="0" applyNumberFormat="1" applyFont="1" applyBorder="1" applyAlignment="1">
      <alignment horizontal="center" vertical="center"/>
    </xf>
    <xf numFmtId="0" fontId="20" fillId="10" borderId="20" xfId="0" applyFont="1" applyFill="1" applyBorder="1" applyAlignment="1">
      <alignment horizontal="center" vertical="center"/>
    </xf>
    <xf numFmtId="0" fontId="0" fillId="10" borderId="24" xfId="0" applyFill="1" applyBorder="1" applyAlignment="1">
      <alignment horizontal="center" vertical="center"/>
    </xf>
    <xf numFmtId="0" fontId="0" fillId="10" borderId="23" xfId="0" applyFill="1" applyBorder="1" applyAlignment="1">
      <alignment horizontal="center" vertical="center"/>
    </xf>
    <xf numFmtId="0" fontId="0" fillId="0" borderId="7" xfId="0" applyFont="1" applyBorder="1" applyAlignment="1">
      <alignment horizontal="left" vertical="center" wrapText="1"/>
    </xf>
    <xf numFmtId="0" fontId="2" fillId="10" borderId="7" xfId="0" applyFont="1" applyFill="1" applyBorder="1" applyAlignment="1">
      <alignment horizontal="center" vertical="center" wrapText="1"/>
    </xf>
    <xf numFmtId="0" fontId="2" fillId="10" borderId="8" xfId="0" applyFont="1" applyFill="1" applyBorder="1" applyAlignment="1">
      <alignment horizontal="center" vertical="center" wrapText="1"/>
    </xf>
    <xf numFmtId="0" fontId="2" fillId="0" borderId="65"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1" fillId="0" borderId="10"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0" fillId="0" borderId="10"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2" fillId="2" borderId="10"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0" fillId="2" borderId="10" xfId="0" applyFill="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2" fillId="0" borderId="67" xfId="0" applyFont="1" applyBorder="1" applyAlignment="1">
      <alignment horizontal="center" vertical="center" wrapText="1"/>
    </xf>
    <xf numFmtId="0" fontId="2" fillId="0" borderId="68" xfId="0" applyFont="1" applyBorder="1" applyAlignment="1">
      <alignment horizontal="center" vertical="center" wrapText="1"/>
    </xf>
    <xf numFmtId="0" fontId="2" fillId="0" borderId="69" xfId="0" applyFont="1" applyBorder="1" applyAlignment="1">
      <alignment horizontal="center" vertical="center" wrapText="1"/>
    </xf>
    <xf numFmtId="0" fontId="3" fillId="0" borderId="62" xfId="0" applyFont="1" applyBorder="1" applyAlignment="1">
      <alignment horizontal="center" vertical="center" wrapText="1"/>
    </xf>
    <xf numFmtId="0" fontId="3" fillId="0" borderId="63" xfId="0" applyFont="1" applyBorder="1" applyAlignment="1">
      <alignment horizontal="center" vertical="center" wrapText="1"/>
    </xf>
    <xf numFmtId="0" fontId="3" fillId="0" borderId="64" xfId="0" applyFont="1" applyBorder="1" applyAlignment="1">
      <alignment horizontal="center" vertical="center" wrapText="1"/>
    </xf>
    <xf numFmtId="0" fontId="3" fillId="0" borderId="10" xfId="0" applyFont="1" applyBorder="1" applyAlignment="1">
      <alignment horizontal="center" vertical="center" wrapText="1"/>
    </xf>
    <xf numFmtId="0" fontId="3" fillId="2" borderId="10"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19" xfId="0" applyFont="1" applyFill="1" applyBorder="1" applyAlignment="1">
      <alignment horizontal="center" vertical="center" wrapText="1"/>
    </xf>
    <xf numFmtId="0" fontId="0" fillId="0" borderId="19" xfId="0" applyBorder="1" applyAlignment="1">
      <alignment horizontal="center" vertical="center" wrapText="1"/>
    </xf>
    <xf numFmtId="0" fontId="2" fillId="0" borderId="62" xfId="0" applyFont="1" applyBorder="1" applyAlignment="1">
      <alignment horizontal="center" vertical="center" wrapText="1"/>
    </xf>
    <xf numFmtId="0" fontId="2" fillId="0" borderId="63" xfId="0" applyFont="1" applyBorder="1" applyAlignment="1">
      <alignment horizontal="center" vertical="center" wrapText="1"/>
    </xf>
    <xf numFmtId="0" fontId="2" fillId="0" borderId="64" xfId="0" applyFont="1" applyBorder="1" applyAlignment="1">
      <alignment horizontal="center" vertical="center" wrapText="1"/>
    </xf>
    <xf numFmtId="0" fontId="0" fillId="0" borderId="10" xfId="0" applyFill="1" applyBorder="1" applyAlignment="1">
      <alignment horizontal="center" vertical="center" wrapText="1"/>
    </xf>
    <xf numFmtId="0" fontId="0" fillId="0" borderId="17" xfId="0" applyFill="1" applyBorder="1" applyAlignment="1">
      <alignment horizontal="center" vertical="center" wrapText="1"/>
    </xf>
    <xf numFmtId="0" fontId="0" fillId="0" borderId="18" xfId="0" applyFill="1" applyBorder="1" applyAlignment="1">
      <alignment horizontal="center" vertical="center" wrapText="1"/>
    </xf>
    <xf numFmtId="0" fontId="2" fillId="0" borderId="66" xfId="0" applyFont="1" applyBorder="1" applyAlignment="1">
      <alignment horizontal="center" vertical="center" wrapText="1"/>
    </xf>
    <xf numFmtId="0" fontId="2" fillId="0" borderId="96" xfId="0" applyFont="1" applyBorder="1" applyAlignment="1">
      <alignment horizontal="left" vertical="center" wrapText="1"/>
    </xf>
    <xf numFmtId="0" fontId="2" fillId="0" borderId="97" xfId="0" applyFont="1" applyBorder="1" applyAlignment="1">
      <alignment horizontal="left" vertical="center" wrapText="1"/>
    </xf>
    <xf numFmtId="0" fontId="15" fillId="13" borderId="91" xfId="0" applyFont="1" applyFill="1" applyBorder="1" applyAlignment="1">
      <alignment horizontal="center" vertical="center"/>
    </xf>
    <xf numFmtId="0" fontId="15" fillId="13" borderId="92" xfId="0" applyFont="1" applyFill="1" applyBorder="1" applyAlignment="1">
      <alignment horizontal="center" vertical="center"/>
    </xf>
    <xf numFmtId="0" fontId="23" fillId="13" borderId="54" xfId="0" applyFont="1" applyFill="1" applyBorder="1" applyAlignment="1">
      <alignment horizontal="center" vertical="center"/>
    </xf>
    <xf numFmtId="0" fontId="23" fillId="13" borderId="72" xfId="0" applyFont="1" applyFill="1" applyBorder="1" applyAlignment="1">
      <alignment horizontal="center" vertical="center"/>
    </xf>
    <xf numFmtId="0" fontId="23" fillId="13" borderId="73" xfId="0" applyFont="1" applyFill="1" applyBorder="1" applyAlignment="1">
      <alignment horizontal="center" vertical="center"/>
    </xf>
    <xf numFmtId="0" fontId="2" fillId="0" borderId="95" xfId="0" applyFont="1" applyBorder="1" applyAlignment="1">
      <alignment horizontal="left" vertical="center" wrapText="1"/>
    </xf>
    <xf numFmtId="0" fontId="2" fillId="0" borderId="95" xfId="0" applyFont="1" applyBorder="1" applyAlignment="1">
      <alignment horizontal="left" vertical="center"/>
    </xf>
    <xf numFmtId="0" fontId="15" fillId="13" borderId="3" xfId="0" applyFont="1" applyFill="1" applyBorder="1" applyAlignment="1">
      <alignment horizontal="center" vertical="center"/>
    </xf>
    <xf numFmtId="0" fontId="25" fillId="13" borderId="4" xfId="0" applyFont="1" applyFill="1" applyBorder="1" applyAlignment="1">
      <alignment horizontal="center" vertical="center"/>
    </xf>
    <xf numFmtId="0" fontId="25" fillId="13" borderId="2" xfId="0" applyFont="1" applyFill="1" applyBorder="1" applyAlignment="1">
      <alignment horizontal="center" vertical="center"/>
    </xf>
    <xf numFmtId="2" fontId="2" fillId="0" borderId="99" xfId="0" applyNumberFormat="1" applyFont="1" applyBorder="1" applyAlignment="1">
      <alignment horizontal="center" vertical="center"/>
    </xf>
    <xf numFmtId="2" fontId="2" fillId="0" borderId="100" xfId="0" applyNumberFormat="1" applyFont="1" applyBorder="1" applyAlignment="1">
      <alignment horizontal="center" vertical="center"/>
    </xf>
    <xf numFmtId="2" fontId="2" fillId="0" borderId="99" xfId="0" applyNumberFormat="1" applyFont="1" applyBorder="1" applyAlignment="1">
      <alignment horizontal="center"/>
    </xf>
    <xf numFmtId="2" fontId="2" fillId="0" borderId="100" xfId="0" applyNumberFormat="1" applyFont="1" applyBorder="1" applyAlignment="1">
      <alignment horizontal="center"/>
    </xf>
    <xf numFmtId="0" fontId="2" fillId="0" borderId="101" xfId="0" applyFont="1" applyBorder="1" applyAlignment="1">
      <alignment horizontal="left" vertical="center" wrapText="1"/>
    </xf>
    <xf numFmtId="0" fontId="2" fillId="0" borderId="102" xfId="0" applyFont="1" applyBorder="1" applyAlignment="1">
      <alignment horizontal="left" vertical="center" wrapText="1"/>
    </xf>
    <xf numFmtId="0" fontId="0" fillId="0" borderId="39" xfId="0" applyFill="1" applyBorder="1" applyAlignment="1">
      <alignment horizontal="center" vertical="center" wrapText="1"/>
    </xf>
    <xf numFmtId="0" fontId="0" fillId="0" borderId="40" xfId="0" applyFill="1" applyBorder="1" applyAlignment="1">
      <alignment horizontal="center" vertical="center" wrapText="1"/>
    </xf>
    <xf numFmtId="0" fontId="0" fillId="0" borderId="33" xfId="0" applyFill="1" applyBorder="1" applyAlignment="1">
      <alignment horizontal="center" vertical="center" wrapText="1"/>
    </xf>
    <xf numFmtId="0" fontId="2" fillId="0" borderId="39" xfId="0" applyFont="1" applyBorder="1" applyAlignment="1">
      <alignment horizontal="center" vertical="center" wrapText="1"/>
    </xf>
    <xf numFmtId="0" fontId="2" fillId="0" borderId="40"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33" xfId="0" applyFont="1" applyBorder="1" applyAlignment="1">
      <alignment horizontal="center" vertical="center" wrapText="1"/>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0" fillId="0" borderId="33" xfId="0" applyBorder="1" applyAlignment="1">
      <alignment horizontal="center" vertical="center" wrapText="1"/>
    </xf>
    <xf numFmtId="0" fontId="6" fillId="0" borderId="39"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33" xfId="0" applyFont="1" applyBorder="1" applyAlignment="1">
      <alignment horizontal="center" vertical="center" wrapText="1"/>
    </xf>
    <xf numFmtId="0" fontId="2" fillId="0" borderId="33"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33" xfId="0" applyFont="1" applyBorder="1" applyAlignment="1">
      <alignment horizontal="center" vertical="center" wrapText="1"/>
    </xf>
    <xf numFmtId="0" fontId="1" fillId="0" borderId="39" xfId="0" applyFont="1" applyFill="1" applyBorder="1" applyAlignment="1">
      <alignment horizontal="center" vertical="center" wrapText="1"/>
    </xf>
    <xf numFmtId="0" fontId="1" fillId="0" borderId="40" xfId="0" applyFont="1" applyFill="1" applyBorder="1" applyAlignment="1">
      <alignment horizontal="center" vertical="center" wrapText="1"/>
    </xf>
    <xf numFmtId="0" fontId="1" fillId="0" borderId="33" xfId="0" applyFont="1" applyFill="1" applyBorder="1" applyAlignment="1">
      <alignment horizontal="center" vertical="center" wrapText="1"/>
    </xf>
    <xf numFmtId="0" fontId="2" fillId="0" borderId="39" xfId="0" applyFont="1" applyFill="1" applyBorder="1" applyAlignment="1">
      <alignment horizontal="center" vertical="center" wrapText="1"/>
    </xf>
    <xf numFmtId="0" fontId="2" fillId="0" borderId="40" xfId="0" applyFont="1" applyFill="1" applyBorder="1" applyAlignment="1">
      <alignment horizontal="center" vertical="center" wrapText="1"/>
    </xf>
    <xf numFmtId="0" fontId="2" fillId="0" borderId="33" xfId="0" applyFont="1" applyFill="1" applyBorder="1" applyAlignment="1">
      <alignment horizontal="center" vertical="center" wrapText="1"/>
    </xf>
    <xf numFmtId="0" fontId="6" fillId="0" borderId="39" xfId="0" applyFont="1" applyFill="1" applyBorder="1" applyAlignment="1">
      <alignment horizontal="center" vertical="center" wrapText="1"/>
    </xf>
    <xf numFmtId="0" fontId="6" fillId="0" borderId="40"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6" fillId="0" borderId="70" xfId="0" applyFont="1" applyBorder="1" applyAlignment="1">
      <alignment horizontal="center" vertical="center" wrapText="1"/>
    </xf>
    <xf numFmtId="0" fontId="6" fillId="0" borderId="0" xfId="0" applyFont="1" applyBorder="1" applyAlignment="1">
      <alignment horizontal="center" vertical="center" wrapText="1"/>
    </xf>
    <xf numFmtId="0" fontId="6" fillId="0" borderId="71" xfId="0" applyFont="1" applyBorder="1" applyAlignment="1">
      <alignment horizontal="center" vertical="center" wrapText="1"/>
    </xf>
    <xf numFmtId="0" fontId="6" fillId="0" borderId="70" xfId="0" applyFont="1" applyBorder="1" applyAlignment="1" applyProtection="1">
      <alignment horizontal="center" vertical="center" wrapText="1"/>
      <protection locked="0"/>
    </xf>
    <xf numFmtId="0" fontId="6" fillId="0" borderId="0" xfId="0" applyFont="1" applyBorder="1" applyAlignment="1" applyProtection="1">
      <alignment horizontal="center" vertical="center" wrapText="1"/>
      <protection locked="0"/>
    </xf>
    <xf numFmtId="0" fontId="2" fillId="0" borderId="79" xfId="0" applyFont="1" applyBorder="1" applyAlignment="1">
      <alignment horizontal="center" vertical="center" wrapText="1"/>
    </xf>
    <xf numFmtId="0" fontId="2" fillId="0" borderId="80" xfId="0" applyFont="1" applyBorder="1" applyAlignment="1">
      <alignment horizontal="center" vertical="center" wrapText="1"/>
    </xf>
    <xf numFmtId="0" fontId="2" fillId="0" borderId="81" xfId="0" applyFont="1" applyBorder="1" applyAlignment="1">
      <alignment horizontal="center" vertical="center" wrapText="1"/>
    </xf>
    <xf numFmtId="0" fontId="2" fillId="7" borderId="26" xfId="0" applyFont="1" applyFill="1" applyBorder="1" applyAlignment="1">
      <alignment horizontal="center" vertical="center" wrapText="1"/>
    </xf>
    <xf numFmtId="0" fontId="2" fillId="7" borderId="43" xfId="0" applyFont="1" applyFill="1" applyBorder="1" applyAlignment="1">
      <alignment horizontal="center" vertical="center" wrapText="1"/>
    </xf>
    <xf numFmtId="0" fontId="2" fillId="7" borderId="13" xfId="0" applyFont="1" applyFill="1" applyBorder="1" applyAlignment="1">
      <alignment horizontal="center" vertical="center" wrapText="1"/>
    </xf>
    <xf numFmtId="2" fontId="2" fillId="2" borderId="15" xfId="0" applyNumberFormat="1" applyFont="1" applyFill="1" applyBorder="1" applyAlignment="1" applyProtection="1">
      <alignment horizontal="center"/>
    </xf>
    <xf numFmtId="2" fontId="2" fillId="2" borderId="16" xfId="0" applyNumberFormat="1" applyFont="1" applyFill="1" applyBorder="1" applyAlignment="1" applyProtection="1">
      <alignment horizontal="center"/>
    </xf>
    <xf numFmtId="0" fontId="2" fillId="8" borderId="13" xfId="0" applyFont="1" applyFill="1" applyBorder="1" applyAlignment="1" applyProtection="1">
      <alignment horizontal="center" vertical="center"/>
    </xf>
    <xf numFmtId="0" fontId="1" fillId="0" borderId="12" xfId="0" applyFont="1" applyBorder="1" applyAlignment="1" applyProtection="1">
      <alignment horizontal="center" vertical="center" wrapText="1"/>
    </xf>
    <xf numFmtId="0" fontId="20" fillId="8" borderId="30" xfId="0" applyFont="1" applyFill="1" applyBorder="1" applyAlignment="1" applyProtection="1">
      <alignment horizontal="center" vertical="center"/>
    </xf>
    <xf numFmtId="0" fontId="1" fillId="8" borderId="28" xfId="0" applyFont="1" applyFill="1" applyBorder="1" applyAlignment="1" applyProtection="1">
      <alignment horizontal="center" vertical="center"/>
    </xf>
    <xf numFmtId="0" fontId="1" fillId="8" borderId="29" xfId="0" applyFont="1" applyFill="1" applyBorder="1" applyAlignment="1" applyProtection="1">
      <alignment horizontal="center" vertical="center"/>
    </xf>
    <xf numFmtId="2" fontId="2" fillId="0" borderId="15" xfId="0" applyNumberFormat="1" applyFont="1" applyBorder="1" applyAlignment="1" applyProtection="1">
      <alignment horizontal="center"/>
    </xf>
    <xf numFmtId="2" fontId="2" fillId="0" borderId="16" xfId="0" applyNumberFormat="1" applyFont="1" applyBorder="1" applyAlignment="1" applyProtection="1">
      <alignment horizontal="center"/>
    </xf>
    <xf numFmtId="0" fontId="2" fillId="8" borderId="3" xfId="0" applyFont="1" applyFill="1" applyBorder="1" applyAlignment="1" applyProtection="1">
      <alignment horizontal="center" vertical="center"/>
    </xf>
    <xf numFmtId="0" fontId="2" fillId="8" borderId="4" xfId="0" applyFont="1" applyFill="1" applyBorder="1" applyAlignment="1" applyProtection="1">
      <alignment horizontal="center" vertical="center"/>
    </xf>
    <xf numFmtId="0" fontId="2" fillId="8" borderId="2" xfId="0" applyFont="1" applyFill="1" applyBorder="1" applyAlignment="1" applyProtection="1">
      <alignment horizontal="center" vertical="center"/>
    </xf>
    <xf numFmtId="0" fontId="2" fillId="8" borderId="26" xfId="0" applyFont="1" applyFill="1" applyBorder="1" applyAlignment="1" applyProtection="1">
      <alignment horizontal="center" vertical="center"/>
    </xf>
    <xf numFmtId="0" fontId="2" fillId="8" borderId="43" xfId="0" applyFont="1" applyFill="1" applyBorder="1" applyAlignment="1" applyProtection="1">
      <alignment horizontal="center" vertical="center"/>
    </xf>
    <xf numFmtId="0" fontId="2" fillId="9" borderId="20" xfId="0" applyFont="1" applyFill="1" applyBorder="1" applyAlignment="1">
      <alignment horizontal="center" vertical="top" wrapText="1"/>
    </xf>
    <xf numFmtId="0" fontId="2" fillId="9" borderId="24" xfId="0" applyFont="1" applyFill="1" applyBorder="1" applyAlignment="1">
      <alignment horizontal="center" vertical="top" wrapText="1"/>
    </xf>
    <xf numFmtId="0" fontId="2" fillId="9" borderId="23" xfId="0" applyFont="1" applyFill="1" applyBorder="1" applyAlignment="1">
      <alignment horizontal="center" vertical="top" wrapText="1"/>
    </xf>
    <xf numFmtId="0" fontId="18" fillId="0" borderId="74" xfId="0" applyFont="1" applyFill="1" applyBorder="1" applyAlignment="1" applyProtection="1">
      <alignment horizontal="center" vertical="center" wrapText="1"/>
      <protection locked="0"/>
    </xf>
    <xf numFmtId="0" fontId="18" fillId="0" borderId="24" xfId="0" applyFont="1" applyFill="1" applyBorder="1" applyAlignment="1" applyProtection="1">
      <alignment horizontal="center" vertical="center" wrapText="1"/>
      <protection locked="0"/>
    </xf>
    <xf numFmtId="0" fontId="18" fillId="0" borderId="23" xfId="0" applyFont="1" applyFill="1" applyBorder="1" applyAlignment="1" applyProtection="1">
      <alignment horizontal="center" vertical="center" wrapText="1"/>
      <protection locked="0"/>
    </xf>
    <xf numFmtId="0" fontId="1" fillId="0" borderId="76" xfId="0" applyFont="1" applyBorder="1" applyAlignment="1" applyProtection="1">
      <alignment horizontal="center" vertical="center" wrapText="1"/>
      <protection locked="0"/>
    </xf>
    <xf numFmtId="0" fontId="1" fillId="0" borderId="22" xfId="0" applyFont="1" applyBorder="1" applyAlignment="1" applyProtection="1">
      <alignment horizontal="center" vertical="center" wrapText="1"/>
      <protection locked="0"/>
    </xf>
    <xf numFmtId="0" fontId="1" fillId="0" borderId="77" xfId="0" applyFont="1" applyBorder="1" applyAlignment="1" applyProtection="1">
      <alignment horizontal="center" vertical="center" wrapText="1"/>
      <protection locked="0"/>
    </xf>
    <xf numFmtId="0" fontId="2" fillId="9" borderId="25" xfId="0" applyFont="1" applyFill="1" applyBorder="1" applyAlignment="1">
      <alignment horizontal="center" vertical="top" wrapText="1"/>
    </xf>
    <xf numFmtId="0" fontId="2" fillId="9" borderId="45" xfId="0" applyFont="1" applyFill="1" applyBorder="1" applyAlignment="1">
      <alignment horizontal="center" vertical="top" wrapText="1"/>
    </xf>
    <xf numFmtId="0" fontId="2" fillId="9" borderId="46" xfId="0" applyFont="1" applyFill="1" applyBorder="1" applyAlignment="1">
      <alignment horizontal="center" vertical="top" wrapText="1"/>
    </xf>
    <xf numFmtId="0" fontId="2" fillId="9" borderId="47" xfId="0" applyFont="1" applyFill="1" applyBorder="1" applyAlignment="1">
      <alignment horizontal="center" vertical="top" wrapText="1"/>
    </xf>
    <xf numFmtId="0" fontId="1" fillId="2" borderId="76" xfId="0" applyFont="1" applyFill="1" applyBorder="1" applyAlignment="1" applyProtection="1">
      <alignment horizontal="center" vertical="center" wrapText="1"/>
      <protection locked="0"/>
    </xf>
    <xf numFmtId="0" fontId="1" fillId="2" borderId="22" xfId="0" applyFont="1" applyFill="1" applyBorder="1" applyAlignment="1" applyProtection="1">
      <alignment horizontal="center" vertical="center" wrapText="1"/>
      <protection locked="0"/>
    </xf>
    <xf numFmtId="0" fontId="1" fillId="2" borderId="77" xfId="0" applyFont="1" applyFill="1" applyBorder="1" applyAlignment="1" applyProtection="1">
      <alignment horizontal="center" vertical="center" wrapText="1"/>
      <protection locked="0"/>
    </xf>
    <xf numFmtId="0" fontId="18" fillId="17" borderId="22" xfId="0" applyFont="1" applyFill="1" applyBorder="1" applyAlignment="1" applyProtection="1">
      <alignment horizontal="center" vertical="center" wrapText="1"/>
      <protection locked="0"/>
    </xf>
    <xf numFmtId="0" fontId="18" fillId="17" borderId="0" xfId="0" applyFont="1" applyFill="1" applyBorder="1" applyAlignment="1" applyProtection="1">
      <alignment horizontal="center" vertical="center" wrapText="1"/>
      <protection locked="0"/>
    </xf>
    <xf numFmtId="0" fontId="18" fillId="17" borderId="21" xfId="0" applyFont="1" applyFill="1" applyBorder="1" applyAlignment="1" applyProtection="1">
      <alignment horizontal="center" vertical="center" wrapText="1"/>
      <protection locked="0"/>
    </xf>
    <xf numFmtId="0" fontId="1" fillId="17" borderId="1" xfId="0" applyFont="1" applyFill="1" applyBorder="1" applyAlignment="1">
      <alignment horizontal="center" vertical="center" wrapText="1"/>
    </xf>
  </cellXfs>
  <cellStyles count="1">
    <cellStyle name="Normale"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44"/>
    </mc:Choice>
    <mc:Fallback>
      <c:style val="44"/>
    </mc:Fallback>
  </mc:AlternateContent>
  <c:chart>
    <c:autoTitleDeleted val="1"/>
    <c:plotArea>
      <c:layout/>
      <c:radarChart>
        <c:radarStyle val="marker"/>
        <c:varyColors val="0"/>
        <c:ser>
          <c:idx val="0"/>
          <c:order val="0"/>
          <c:marker>
            <c:symbol val="none"/>
          </c:marker>
          <c:cat>
            <c:strRef>
              <c:f>Anagrafica!$B$100:$B$102</c:f>
              <c:strCache>
                <c:ptCount val="3"/>
                <c:pt idx="0">
                  <c:v>GENITORIALITÀ</c:v>
                </c:pt>
                <c:pt idx="1">
                  <c:v>MINORE</c:v>
                </c:pt>
                <c:pt idx="2">
                  <c:v>CONTESTO</c:v>
                </c:pt>
              </c:strCache>
            </c:strRef>
          </c:cat>
          <c:val>
            <c:numRef>
              <c:f>Anagrafica!$C$100:$C$102</c:f>
              <c:numCache>
                <c:formatCode>0.00</c:formatCode>
                <c:ptCount val="3"/>
                <c:pt idx="0">
                  <c:v>0</c:v>
                </c:pt>
                <c:pt idx="1">
                  <c:v>0</c:v>
                </c:pt>
                <c:pt idx="2">
                  <c:v>0</c:v>
                </c:pt>
              </c:numCache>
            </c:numRef>
          </c:val>
          <c:extLst>
            <c:ext xmlns:c16="http://schemas.microsoft.com/office/drawing/2014/chart" uri="{C3380CC4-5D6E-409C-BE32-E72D297353CC}">
              <c16:uniqueId val="{00000000-4CDD-4BCE-840C-18655FF537BE}"/>
            </c:ext>
          </c:extLst>
        </c:ser>
        <c:ser>
          <c:idx val="1"/>
          <c:order val="1"/>
          <c:marker>
            <c:symbol val="none"/>
          </c:marker>
          <c:cat>
            <c:strRef>
              <c:f>Anagrafica!$B$100:$B$102</c:f>
              <c:strCache>
                <c:ptCount val="3"/>
                <c:pt idx="0">
                  <c:v>GENITORIALITÀ</c:v>
                </c:pt>
                <c:pt idx="1">
                  <c:v>MINORE</c:v>
                </c:pt>
                <c:pt idx="2">
                  <c:v>CONTESTO</c:v>
                </c:pt>
              </c:strCache>
            </c:strRef>
          </c:cat>
          <c:val>
            <c:numRef>
              <c:f>Anagrafica!$D$100:$D$102</c:f>
              <c:numCache>
                <c:formatCode>0.00</c:formatCode>
                <c:ptCount val="3"/>
                <c:pt idx="0">
                  <c:v>0</c:v>
                </c:pt>
                <c:pt idx="1">
                  <c:v>0</c:v>
                </c:pt>
                <c:pt idx="2">
                  <c:v>0</c:v>
                </c:pt>
              </c:numCache>
            </c:numRef>
          </c:val>
          <c:extLst>
            <c:ext xmlns:c16="http://schemas.microsoft.com/office/drawing/2014/chart" uri="{C3380CC4-5D6E-409C-BE32-E72D297353CC}">
              <c16:uniqueId val="{00000001-4CDD-4BCE-840C-18655FF537BE}"/>
            </c:ext>
          </c:extLst>
        </c:ser>
        <c:ser>
          <c:idx val="2"/>
          <c:order val="2"/>
          <c:marker>
            <c:symbol val="none"/>
          </c:marker>
          <c:cat>
            <c:strRef>
              <c:f>Anagrafica!$B$100:$B$102</c:f>
              <c:strCache>
                <c:ptCount val="3"/>
                <c:pt idx="0">
                  <c:v>GENITORIALITÀ</c:v>
                </c:pt>
                <c:pt idx="1">
                  <c:v>MINORE</c:v>
                </c:pt>
                <c:pt idx="2">
                  <c:v>CONTESTO</c:v>
                </c:pt>
              </c:strCache>
            </c:strRef>
          </c:cat>
          <c:val>
            <c:numRef>
              <c:f>Anagrafica!$E$100:$E$102</c:f>
              <c:numCache>
                <c:formatCode>0.00</c:formatCode>
                <c:ptCount val="3"/>
                <c:pt idx="0">
                  <c:v>0</c:v>
                </c:pt>
                <c:pt idx="1">
                  <c:v>0</c:v>
                </c:pt>
                <c:pt idx="2">
                  <c:v>0</c:v>
                </c:pt>
              </c:numCache>
            </c:numRef>
          </c:val>
          <c:extLst>
            <c:ext xmlns:c16="http://schemas.microsoft.com/office/drawing/2014/chart" uri="{C3380CC4-5D6E-409C-BE32-E72D297353CC}">
              <c16:uniqueId val="{00000002-4CDD-4BCE-840C-18655FF537BE}"/>
            </c:ext>
          </c:extLst>
        </c:ser>
        <c:ser>
          <c:idx val="3"/>
          <c:order val="3"/>
          <c:marker>
            <c:symbol val="none"/>
          </c:marker>
          <c:cat>
            <c:strRef>
              <c:f>Anagrafica!$B$100:$B$102</c:f>
              <c:strCache>
                <c:ptCount val="3"/>
                <c:pt idx="0">
                  <c:v>GENITORIALITÀ</c:v>
                </c:pt>
                <c:pt idx="1">
                  <c:v>MINORE</c:v>
                </c:pt>
                <c:pt idx="2">
                  <c:v>CONTESTO</c:v>
                </c:pt>
              </c:strCache>
            </c:strRef>
          </c:cat>
          <c:val>
            <c:numRef>
              <c:f>Anagrafica!$F$100:$F$102</c:f>
              <c:numCache>
                <c:formatCode>0.00</c:formatCode>
                <c:ptCount val="3"/>
                <c:pt idx="0">
                  <c:v>0</c:v>
                </c:pt>
                <c:pt idx="1">
                  <c:v>0</c:v>
                </c:pt>
                <c:pt idx="2">
                  <c:v>0</c:v>
                </c:pt>
              </c:numCache>
            </c:numRef>
          </c:val>
          <c:extLst>
            <c:ext xmlns:c16="http://schemas.microsoft.com/office/drawing/2014/chart" uri="{C3380CC4-5D6E-409C-BE32-E72D297353CC}">
              <c16:uniqueId val="{00000003-4CDD-4BCE-840C-18655FF537BE}"/>
            </c:ext>
          </c:extLst>
        </c:ser>
        <c:ser>
          <c:idx val="4"/>
          <c:order val="4"/>
          <c:marker>
            <c:symbol val="none"/>
          </c:marker>
          <c:cat>
            <c:strRef>
              <c:f>Anagrafica!$B$100:$B$102</c:f>
              <c:strCache>
                <c:ptCount val="3"/>
                <c:pt idx="0">
                  <c:v>GENITORIALITÀ</c:v>
                </c:pt>
                <c:pt idx="1">
                  <c:v>MINORE</c:v>
                </c:pt>
                <c:pt idx="2">
                  <c:v>CONTESTO</c:v>
                </c:pt>
              </c:strCache>
            </c:strRef>
          </c:cat>
          <c:val>
            <c:numRef>
              <c:f>Anagrafica!$G$100:$G$102</c:f>
              <c:numCache>
                <c:formatCode>0.00</c:formatCode>
                <c:ptCount val="3"/>
                <c:pt idx="0">
                  <c:v>0</c:v>
                </c:pt>
                <c:pt idx="1">
                  <c:v>0</c:v>
                </c:pt>
                <c:pt idx="2">
                  <c:v>0</c:v>
                </c:pt>
              </c:numCache>
            </c:numRef>
          </c:val>
          <c:extLst>
            <c:ext xmlns:c16="http://schemas.microsoft.com/office/drawing/2014/chart" uri="{C3380CC4-5D6E-409C-BE32-E72D297353CC}">
              <c16:uniqueId val="{00000004-4CDD-4BCE-840C-18655FF537BE}"/>
            </c:ext>
          </c:extLst>
        </c:ser>
        <c:dLbls>
          <c:showLegendKey val="0"/>
          <c:showVal val="0"/>
          <c:showCatName val="0"/>
          <c:showSerName val="0"/>
          <c:showPercent val="0"/>
          <c:showBubbleSize val="0"/>
        </c:dLbls>
        <c:axId val="323730912"/>
        <c:axId val="323781936"/>
      </c:radarChart>
      <c:catAx>
        <c:axId val="323730912"/>
        <c:scaling>
          <c:orientation val="minMax"/>
        </c:scaling>
        <c:delete val="0"/>
        <c:axPos val="b"/>
        <c:majorGridlines/>
        <c:numFmt formatCode="General" sourceLinked="1"/>
        <c:majorTickMark val="out"/>
        <c:minorTickMark val="none"/>
        <c:tickLblPos val="nextTo"/>
        <c:txPr>
          <a:bodyPr/>
          <a:lstStyle/>
          <a:p>
            <a:pPr>
              <a:defRPr b="1">
                <a:solidFill>
                  <a:srgbClr val="FF0000"/>
                </a:solidFill>
              </a:defRPr>
            </a:pPr>
            <a:endParaRPr lang="it-IT"/>
          </a:p>
        </c:txPr>
        <c:crossAx val="323781936"/>
        <c:crosses val="autoZero"/>
        <c:auto val="0"/>
        <c:lblAlgn val="ctr"/>
        <c:lblOffset val="100"/>
        <c:noMultiLvlLbl val="0"/>
      </c:catAx>
      <c:valAx>
        <c:axId val="323781936"/>
        <c:scaling>
          <c:orientation val="minMax"/>
          <c:max val="5"/>
        </c:scaling>
        <c:delete val="0"/>
        <c:axPos val="l"/>
        <c:majorGridlines/>
        <c:numFmt formatCode="0" sourceLinked="0"/>
        <c:majorTickMark val="cross"/>
        <c:minorTickMark val="none"/>
        <c:tickLblPos val="nextTo"/>
        <c:crossAx val="323730912"/>
        <c:crosses val="autoZero"/>
        <c:crossBetween val="between"/>
      </c:valAx>
    </c:plotArea>
    <c:plotVisOnly val="1"/>
    <c:dispBlanksAs val="gap"/>
    <c:showDLblsOverMax val="0"/>
  </c:chart>
  <c:printSettings>
    <c:headerFooter/>
    <c:pageMargins b="0.75000000000000278" l="0.70000000000000062" r="0.70000000000000062" t="0.7500000000000027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45"/>
    </mc:Choice>
    <mc:Fallback>
      <c:style val="45"/>
    </mc:Fallback>
  </mc:AlternateContent>
  <c:chart>
    <c:title>
      <c:tx>
        <c:rich>
          <a:bodyPr/>
          <a:lstStyle/>
          <a:p>
            <a:pPr>
              <a:defRPr sz="1200">
                <a:solidFill>
                  <a:schemeClr val="accent3">
                    <a:lumMod val="40000"/>
                    <a:lumOff val="60000"/>
                  </a:schemeClr>
                </a:solidFill>
              </a:defRPr>
            </a:pPr>
            <a:r>
              <a:rPr lang="en-US" sz="1200">
                <a:solidFill>
                  <a:schemeClr val="accent3">
                    <a:lumMod val="40000"/>
                    <a:lumOff val="60000"/>
                  </a:schemeClr>
                </a:solidFill>
              </a:rPr>
              <a:t>FUNZIONI GENITORIALI</a:t>
            </a:r>
          </a:p>
        </c:rich>
      </c:tx>
      <c:layout>
        <c:manualLayout>
          <c:xMode val="edge"/>
          <c:yMode val="edge"/>
          <c:x val="8.8944444444444798E-2"/>
          <c:y val="5.5555555555555455E-2"/>
        </c:manualLayout>
      </c:layout>
      <c:overlay val="0"/>
    </c:title>
    <c:autoTitleDeleted val="0"/>
    <c:plotArea>
      <c:layout/>
      <c:radarChart>
        <c:radarStyle val="marker"/>
        <c:varyColors val="0"/>
        <c:ser>
          <c:idx val="0"/>
          <c:order val="0"/>
          <c:marker>
            <c:symbol val="none"/>
          </c:marker>
          <c:cat>
            <c:strRef>
              <c:f>'punteggio genitorialità'!$H$2:$H$6</c:f>
              <c:strCache>
                <c:ptCount val="5"/>
                <c:pt idx="0">
                  <c:v>RELAZIONI DI COPPIA</c:v>
                </c:pt>
                <c:pt idx="1">
                  <c:v>RELAZIONI CON L'ESTERNO</c:v>
                </c:pt>
                <c:pt idx="2">
                  <c:v>RELAZIONI CON IL BAMBINO/RAGAZZO</c:v>
                </c:pt>
                <c:pt idx="3">
                  <c:v>CURA E PROTEZIONE VERSO IL MINORE/RAGAZZO</c:v>
                </c:pt>
                <c:pt idx="4">
                  <c:v>CURA DELLE ATTIVITÀ QUOTIDIANE</c:v>
                </c:pt>
              </c:strCache>
            </c:strRef>
          </c:cat>
          <c:val>
            <c:numRef>
              <c:f>'punteggio genitorialità'!$I$2:$I$6</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0-E9C0-4E22-83D2-1B4AF95C05D4}"/>
            </c:ext>
          </c:extLst>
        </c:ser>
        <c:ser>
          <c:idx val="1"/>
          <c:order val="1"/>
          <c:marker>
            <c:symbol val="none"/>
          </c:marker>
          <c:cat>
            <c:strRef>
              <c:f>'punteggio genitorialità'!$H$2:$H$6</c:f>
              <c:strCache>
                <c:ptCount val="5"/>
                <c:pt idx="0">
                  <c:v>RELAZIONI DI COPPIA</c:v>
                </c:pt>
                <c:pt idx="1">
                  <c:v>RELAZIONI CON L'ESTERNO</c:v>
                </c:pt>
                <c:pt idx="2">
                  <c:v>RELAZIONI CON IL BAMBINO/RAGAZZO</c:v>
                </c:pt>
                <c:pt idx="3">
                  <c:v>CURA E PROTEZIONE VERSO IL MINORE/RAGAZZO</c:v>
                </c:pt>
                <c:pt idx="4">
                  <c:v>CURA DELLE ATTIVITÀ QUOTIDIANE</c:v>
                </c:pt>
              </c:strCache>
            </c:strRef>
          </c:cat>
          <c:val>
            <c:numRef>
              <c:f>'punteggio genitorialità'!$J$2:$J$6</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1-E9C0-4E22-83D2-1B4AF95C05D4}"/>
            </c:ext>
          </c:extLst>
        </c:ser>
        <c:ser>
          <c:idx val="2"/>
          <c:order val="2"/>
          <c:marker>
            <c:symbol val="none"/>
          </c:marker>
          <c:cat>
            <c:strRef>
              <c:f>'punteggio genitorialità'!$H$2:$H$6</c:f>
              <c:strCache>
                <c:ptCount val="5"/>
                <c:pt idx="0">
                  <c:v>RELAZIONI DI COPPIA</c:v>
                </c:pt>
                <c:pt idx="1">
                  <c:v>RELAZIONI CON L'ESTERNO</c:v>
                </c:pt>
                <c:pt idx="2">
                  <c:v>RELAZIONI CON IL BAMBINO/RAGAZZO</c:v>
                </c:pt>
                <c:pt idx="3">
                  <c:v>CURA E PROTEZIONE VERSO IL MINORE/RAGAZZO</c:v>
                </c:pt>
                <c:pt idx="4">
                  <c:v>CURA DELLE ATTIVITÀ QUOTIDIANE</c:v>
                </c:pt>
              </c:strCache>
            </c:strRef>
          </c:cat>
          <c:val>
            <c:numRef>
              <c:f>'punteggio genitorialità'!$K$2:$K$6</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2-E9C0-4E22-83D2-1B4AF95C05D4}"/>
            </c:ext>
          </c:extLst>
        </c:ser>
        <c:ser>
          <c:idx val="3"/>
          <c:order val="3"/>
          <c:marker>
            <c:symbol val="none"/>
          </c:marker>
          <c:cat>
            <c:strRef>
              <c:f>'punteggio genitorialità'!$H$2:$H$6</c:f>
              <c:strCache>
                <c:ptCount val="5"/>
                <c:pt idx="0">
                  <c:v>RELAZIONI DI COPPIA</c:v>
                </c:pt>
                <c:pt idx="1">
                  <c:v>RELAZIONI CON L'ESTERNO</c:v>
                </c:pt>
                <c:pt idx="2">
                  <c:v>RELAZIONI CON IL BAMBINO/RAGAZZO</c:v>
                </c:pt>
                <c:pt idx="3">
                  <c:v>CURA E PROTEZIONE VERSO IL MINORE/RAGAZZO</c:v>
                </c:pt>
                <c:pt idx="4">
                  <c:v>CURA DELLE ATTIVITÀ QUOTIDIANE</c:v>
                </c:pt>
              </c:strCache>
            </c:strRef>
          </c:cat>
          <c:val>
            <c:numRef>
              <c:f>'punteggio genitorialità'!$L$2:$L$6</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3-E9C0-4E22-83D2-1B4AF95C05D4}"/>
            </c:ext>
          </c:extLst>
        </c:ser>
        <c:ser>
          <c:idx val="4"/>
          <c:order val="4"/>
          <c:marker>
            <c:symbol val="none"/>
          </c:marker>
          <c:cat>
            <c:strRef>
              <c:f>'punteggio genitorialità'!$H$2:$H$6</c:f>
              <c:strCache>
                <c:ptCount val="5"/>
                <c:pt idx="0">
                  <c:v>RELAZIONI DI COPPIA</c:v>
                </c:pt>
                <c:pt idx="1">
                  <c:v>RELAZIONI CON L'ESTERNO</c:v>
                </c:pt>
                <c:pt idx="2">
                  <c:v>RELAZIONI CON IL BAMBINO/RAGAZZO</c:v>
                </c:pt>
                <c:pt idx="3">
                  <c:v>CURA E PROTEZIONE VERSO IL MINORE/RAGAZZO</c:v>
                </c:pt>
                <c:pt idx="4">
                  <c:v>CURA DELLE ATTIVITÀ QUOTIDIANE</c:v>
                </c:pt>
              </c:strCache>
            </c:strRef>
          </c:cat>
          <c:val>
            <c:numRef>
              <c:f>'punteggio genitorialità'!$M$2:$M$6</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4-E9C0-4E22-83D2-1B4AF95C05D4}"/>
            </c:ext>
          </c:extLst>
        </c:ser>
        <c:dLbls>
          <c:showLegendKey val="0"/>
          <c:showVal val="0"/>
          <c:showCatName val="0"/>
          <c:showSerName val="0"/>
          <c:showPercent val="0"/>
          <c:showBubbleSize val="0"/>
        </c:dLbls>
        <c:axId val="323779584"/>
        <c:axId val="323782720"/>
      </c:radarChart>
      <c:catAx>
        <c:axId val="323779584"/>
        <c:scaling>
          <c:orientation val="minMax"/>
        </c:scaling>
        <c:delete val="0"/>
        <c:axPos val="b"/>
        <c:majorGridlines/>
        <c:numFmt formatCode="General" sourceLinked="1"/>
        <c:majorTickMark val="out"/>
        <c:minorTickMark val="none"/>
        <c:tickLblPos val="nextTo"/>
        <c:txPr>
          <a:bodyPr/>
          <a:lstStyle/>
          <a:p>
            <a:pPr>
              <a:defRPr sz="900" b="1">
                <a:solidFill>
                  <a:schemeClr val="accent3">
                    <a:lumMod val="40000"/>
                    <a:lumOff val="60000"/>
                  </a:schemeClr>
                </a:solidFill>
              </a:defRPr>
            </a:pPr>
            <a:endParaRPr lang="it-IT"/>
          </a:p>
        </c:txPr>
        <c:crossAx val="323782720"/>
        <c:crosses val="autoZero"/>
        <c:auto val="0"/>
        <c:lblAlgn val="ctr"/>
        <c:lblOffset val="100"/>
        <c:noMultiLvlLbl val="0"/>
      </c:catAx>
      <c:valAx>
        <c:axId val="323782720"/>
        <c:scaling>
          <c:orientation val="minMax"/>
          <c:max val="5"/>
          <c:min val="0"/>
        </c:scaling>
        <c:delete val="0"/>
        <c:axPos val="l"/>
        <c:majorGridlines/>
        <c:numFmt formatCode="0" sourceLinked="0"/>
        <c:majorTickMark val="cross"/>
        <c:minorTickMark val="none"/>
        <c:tickLblPos val="nextTo"/>
        <c:txPr>
          <a:bodyPr/>
          <a:lstStyle/>
          <a:p>
            <a:pPr>
              <a:defRPr b="1"/>
            </a:pPr>
            <a:endParaRPr lang="it-IT"/>
          </a:p>
        </c:txPr>
        <c:crossAx val="323779584"/>
        <c:crosses val="autoZero"/>
        <c:crossBetween val="between"/>
      </c:valAx>
    </c:plotArea>
    <c:plotVisOnly val="1"/>
    <c:dispBlanksAs val="gap"/>
    <c:showDLblsOverMax val="0"/>
  </c:chart>
  <c:printSettings>
    <c:headerFooter/>
    <c:pageMargins b="0.75000000000000278" l="0.70000000000000062" r="0.70000000000000062" t="0.7500000000000027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46"/>
    </mc:Choice>
    <mc:Fallback>
      <c:style val="46"/>
    </mc:Fallback>
  </mc:AlternateContent>
  <c:chart>
    <c:title>
      <c:tx>
        <c:rich>
          <a:bodyPr/>
          <a:lstStyle/>
          <a:p>
            <a:pPr>
              <a:defRPr sz="1200">
                <a:solidFill>
                  <a:schemeClr val="accent4">
                    <a:lumMod val="20000"/>
                    <a:lumOff val="80000"/>
                  </a:schemeClr>
                </a:solidFill>
              </a:defRPr>
            </a:pPr>
            <a:r>
              <a:rPr lang="en-US" sz="1200">
                <a:solidFill>
                  <a:schemeClr val="accent4">
                    <a:lumMod val="20000"/>
                    <a:lumOff val="80000"/>
                  </a:schemeClr>
                </a:solidFill>
              </a:rPr>
              <a:t>CARATTERISTICHE BAMBINO/RAGAZZO</a:t>
            </a:r>
          </a:p>
        </c:rich>
      </c:tx>
      <c:layout>
        <c:manualLayout>
          <c:xMode val="edge"/>
          <c:yMode val="edge"/>
          <c:x val="4.2500069940710816E-2"/>
          <c:y val="2.2773313988656479E-2"/>
        </c:manualLayout>
      </c:layout>
      <c:overlay val="0"/>
    </c:title>
    <c:autoTitleDeleted val="0"/>
    <c:plotArea>
      <c:layout>
        <c:manualLayout>
          <c:layoutTarget val="inner"/>
          <c:xMode val="edge"/>
          <c:yMode val="edge"/>
          <c:x val="0.28618698256668113"/>
          <c:y val="0.14348474268086822"/>
          <c:w val="0.42762603486663842"/>
          <c:h val="0.74968187439160017"/>
        </c:manualLayout>
      </c:layout>
      <c:radarChart>
        <c:radarStyle val="marker"/>
        <c:varyColors val="0"/>
        <c:ser>
          <c:idx val="0"/>
          <c:order val="0"/>
          <c:marker>
            <c:symbol val="none"/>
          </c:marker>
          <c:cat>
            <c:strRef>
              <c:f>'punteggio minore'!$H$2:$H$9</c:f>
              <c:strCache>
                <c:ptCount val="8"/>
                <c:pt idx="0">
                  <c:v>AUTONOMIA</c:v>
                </c:pt>
                <c:pt idx="1">
                  <c:v>APPRENDIMENTO</c:v>
                </c:pt>
                <c:pt idx="2">
                  <c:v>RELAZIONI CON LA FAMIGLIA</c:v>
                </c:pt>
                <c:pt idx="3">
                  <c:v>RELAZIONI CON I PARI</c:v>
                </c:pt>
                <c:pt idx="4">
                  <c:v>RELAZIONI CON L'ESTERNO</c:v>
                </c:pt>
                <c:pt idx="5">
                  <c:v>COMPETENZE TRASVERSALI</c:v>
                </c:pt>
                <c:pt idx="6">
                  <c:v>SALUTE</c:v>
                </c:pt>
                <c:pt idx="7">
                  <c:v>RELAZIONI CON GLIEDUCATORI</c:v>
                </c:pt>
              </c:strCache>
            </c:strRef>
          </c:cat>
          <c:val>
            <c:numRef>
              <c:f>'punteggio minore'!$I$2:$I$9</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A8E9-413E-8744-E9B8FE60303B}"/>
            </c:ext>
          </c:extLst>
        </c:ser>
        <c:ser>
          <c:idx val="1"/>
          <c:order val="1"/>
          <c:marker>
            <c:symbol val="none"/>
          </c:marker>
          <c:cat>
            <c:strRef>
              <c:f>'punteggio minore'!$H$2:$H$9</c:f>
              <c:strCache>
                <c:ptCount val="8"/>
                <c:pt idx="0">
                  <c:v>AUTONOMIA</c:v>
                </c:pt>
                <c:pt idx="1">
                  <c:v>APPRENDIMENTO</c:v>
                </c:pt>
                <c:pt idx="2">
                  <c:v>RELAZIONI CON LA FAMIGLIA</c:v>
                </c:pt>
                <c:pt idx="3">
                  <c:v>RELAZIONI CON I PARI</c:v>
                </c:pt>
                <c:pt idx="4">
                  <c:v>RELAZIONI CON L'ESTERNO</c:v>
                </c:pt>
                <c:pt idx="5">
                  <c:v>COMPETENZE TRASVERSALI</c:v>
                </c:pt>
                <c:pt idx="6">
                  <c:v>SALUTE</c:v>
                </c:pt>
                <c:pt idx="7">
                  <c:v>RELAZIONI CON GLIEDUCATORI</c:v>
                </c:pt>
              </c:strCache>
            </c:strRef>
          </c:cat>
          <c:val>
            <c:numRef>
              <c:f>'punteggio minore'!$J$2:$J$9</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A8E9-413E-8744-E9B8FE60303B}"/>
            </c:ext>
          </c:extLst>
        </c:ser>
        <c:ser>
          <c:idx val="2"/>
          <c:order val="2"/>
          <c:marker>
            <c:symbol val="none"/>
          </c:marker>
          <c:cat>
            <c:strRef>
              <c:f>'punteggio minore'!$H$2:$H$9</c:f>
              <c:strCache>
                <c:ptCount val="8"/>
                <c:pt idx="0">
                  <c:v>AUTONOMIA</c:v>
                </c:pt>
                <c:pt idx="1">
                  <c:v>APPRENDIMENTO</c:v>
                </c:pt>
                <c:pt idx="2">
                  <c:v>RELAZIONI CON LA FAMIGLIA</c:v>
                </c:pt>
                <c:pt idx="3">
                  <c:v>RELAZIONI CON I PARI</c:v>
                </c:pt>
                <c:pt idx="4">
                  <c:v>RELAZIONI CON L'ESTERNO</c:v>
                </c:pt>
                <c:pt idx="5">
                  <c:v>COMPETENZE TRASVERSALI</c:v>
                </c:pt>
                <c:pt idx="6">
                  <c:v>SALUTE</c:v>
                </c:pt>
                <c:pt idx="7">
                  <c:v>RELAZIONI CON GLIEDUCATORI</c:v>
                </c:pt>
              </c:strCache>
            </c:strRef>
          </c:cat>
          <c:val>
            <c:numRef>
              <c:f>'punteggio minore'!$K$2:$K$9</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A8E9-413E-8744-E9B8FE60303B}"/>
            </c:ext>
          </c:extLst>
        </c:ser>
        <c:ser>
          <c:idx val="3"/>
          <c:order val="3"/>
          <c:marker>
            <c:symbol val="none"/>
          </c:marker>
          <c:cat>
            <c:strRef>
              <c:f>'punteggio minore'!$H$2:$H$9</c:f>
              <c:strCache>
                <c:ptCount val="8"/>
                <c:pt idx="0">
                  <c:v>AUTONOMIA</c:v>
                </c:pt>
                <c:pt idx="1">
                  <c:v>APPRENDIMENTO</c:v>
                </c:pt>
                <c:pt idx="2">
                  <c:v>RELAZIONI CON LA FAMIGLIA</c:v>
                </c:pt>
                <c:pt idx="3">
                  <c:v>RELAZIONI CON I PARI</c:v>
                </c:pt>
                <c:pt idx="4">
                  <c:v>RELAZIONI CON L'ESTERNO</c:v>
                </c:pt>
                <c:pt idx="5">
                  <c:v>COMPETENZE TRASVERSALI</c:v>
                </c:pt>
                <c:pt idx="6">
                  <c:v>SALUTE</c:v>
                </c:pt>
                <c:pt idx="7">
                  <c:v>RELAZIONI CON GLIEDUCATORI</c:v>
                </c:pt>
              </c:strCache>
            </c:strRef>
          </c:cat>
          <c:val>
            <c:numRef>
              <c:f>'punteggio minore'!$L$2:$L$9</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3-A8E9-413E-8744-E9B8FE60303B}"/>
            </c:ext>
          </c:extLst>
        </c:ser>
        <c:ser>
          <c:idx val="4"/>
          <c:order val="4"/>
          <c:marker>
            <c:symbol val="none"/>
          </c:marker>
          <c:cat>
            <c:strRef>
              <c:f>'punteggio minore'!$H$2:$H$9</c:f>
              <c:strCache>
                <c:ptCount val="8"/>
                <c:pt idx="0">
                  <c:v>AUTONOMIA</c:v>
                </c:pt>
                <c:pt idx="1">
                  <c:v>APPRENDIMENTO</c:v>
                </c:pt>
                <c:pt idx="2">
                  <c:v>RELAZIONI CON LA FAMIGLIA</c:v>
                </c:pt>
                <c:pt idx="3">
                  <c:v>RELAZIONI CON I PARI</c:v>
                </c:pt>
                <c:pt idx="4">
                  <c:v>RELAZIONI CON L'ESTERNO</c:v>
                </c:pt>
                <c:pt idx="5">
                  <c:v>COMPETENZE TRASVERSALI</c:v>
                </c:pt>
                <c:pt idx="6">
                  <c:v>SALUTE</c:v>
                </c:pt>
                <c:pt idx="7">
                  <c:v>RELAZIONI CON GLIEDUCATORI</c:v>
                </c:pt>
              </c:strCache>
            </c:strRef>
          </c:cat>
          <c:val>
            <c:numRef>
              <c:f>'punteggio minore'!$M$2:$M$9</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4-A8E9-413E-8744-E9B8FE60303B}"/>
            </c:ext>
          </c:extLst>
        </c:ser>
        <c:dLbls>
          <c:showLegendKey val="0"/>
          <c:showVal val="0"/>
          <c:showCatName val="0"/>
          <c:showSerName val="0"/>
          <c:showPercent val="0"/>
          <c:showBubbleSize val="0"/>
        </c:dLbls>
        <c:axId val="323781152"/>
        <c:axId val="323781544"/>
      </c:radarChart>
      <c:catAx>
        <c:axId val="323781152"/>
        <c:scaling>
          <c:orientation val="minMax"/>
        </c:scaling>
        <c:delete val="0"/>
        <c:axPos val="b"/>
        <c:majorGridlines/>
        <c:numFmt formatCode="General" sourceLinked="1"/>
        <c:majorTickMark val="out"/>
        <c:minorTickMark val="none"/>
        <c:tickLblPos val="nextTo"/>
        <c:txPr>
          <a:bodyPr/>
          <a:lstStyle/>
          <a:p>
            <a:pPr>
              <a:defRPr b="1">
                <a:solidFill>
                  <a:schemeClr val="accent4">
                    <a:lumMod val="20000"/>
                    <a:lumOff val="80000"/>
                  </a:schemeClr>
                </a:solidFill>
              </a:defRPr>
            </a:pPr>
            <a:endParaRPr lang="it-IT"/>
          </a:p>
        </c:txPr>
        <c:crossAx val="323781544"/>
        <c:crosses val="autoZero"/>
        <c:auto val="0"/>
        <c:lblAlgn val="ctr"/>
        <c:lblOffset val="100"/>
        <c:noMultiLvlLbl val="0"/>
      </c:catAx>
      <c:valAx>
        <c:axId val="323781544"/>
        <c:scaling>
          <c:orientation val="minMax"/>
          <c:max val="5"/>
          <c:min val="0"/>
        </c:scaling>
        <c:delete val="0"/>
        <c:axPos val="l"/>
        <c:majorGridlines/>
        <c:numFmt formatCode="#,##0" sourceLinked="0"/>
        <c:majorTickMark val="cross"/>
        <c:minorTickMark val="none"/>
        <c:tickLblPos val="nextTo"/>
        <c:crossAx val="323781152"/>
        <c:crosses val="autoZero"/>
        <c:crossBetween val="between"/>
      </c:valAx>
    </c:plotArea>
    <c:plotVisOnly val="1"/>
    <c:dispBlanksAs val="gap"/>
    <c:showDLblsOverMax val="0"/>
  </c:chart>
  <c:printSettings>
    <c:headerFooter/>
    <c:pageMargins b="0.75000000000000278" l="0.70000000000000062" r="0.70000000000000062" t="0.7500000000000027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48"/>
    </mc:Choice>
    <mc:Fallback>
      <c:style val="48"/>
    </mc:Fallback>
  </mc:AlternateContent>
  <c:chart>
    <c:title>
      <c:tx>
        <c:rich>
          <a:bodyPr/>
          <a:lstStyle/>
          <a:p>
            <a:pPr>
              <a:defRPr sz="1200">
                <a:solidFill>
                  <a:schemeClr val="accent6">
                    <a:lumMod val="20000"/>
                    <a:lumOff val="80000"/>
                  </a:schemeClr>
                </a:solidFill>
              </a:defRPr>
            </a:pPr>
            <a:r>
              <a:rPr lang="en-US" sz="1200">
                <a:solidFill>
                  <a:schemeClr val="accent6">
                    <a:lumMod val="20000"/>
                    <a:lumOff val="80000"/>
                  </a:schemeClr>
                </a:solidFill>
              </a:rPr>
              <a:t>CONTESTO</a:t>
            </a:r>
          </a:p>
        </c:rich>
      </c:tx>
      <c:layout>
        <c:manualLayout>
          <c:xMode val="edge"/>
          <c:yMode val="edge"/>
          <c:x val="0.11770822397200396"/>
          <c:y val="3.2407407407407642E-2"/>
        </c:manualLayout>
      </c:layout>
      <c:overlay val="0"/>
    </c:title>
    <c:autoTitleDeleted val="0"/>
    <c:plotArea>
      <c:layout/>
      <c:radarChart>
        <c:radarStyle val="marker"/>
        <c:varyColors val="0"/>
        <c:ser>
          <c:idx val="0"/>
          <c:order val="0"/>
          <c:marker>
            <c:symbol val="none"/>
          </c:marker>
          <c:cat>
            <c:strRef>
              <c:f>'punteggio contesto'!$H$2:$H$5</c:f>
              <c:strCache>
                <c:ptCount val="4"/>
                <c:pt idx="0">
                  <c:v>CARATTERISTICHE FAMILIARI</c:v>
                </c:pt>
                <c:pt idx="1">
                  <c:v>CARATTERISTICHE DELLA RETE PRIMARIA</c:v>
                </c:pt>
                <c:pt idx="2">
                  <c:v>GENITORE NON CONVIVENTE</c:v>
                </c:pt>
                <c:pt idx="3">
                  <c:v>CARATTERISTICHE SOCIO-ECONOMICHE</c:v>
                </c:pt>
              </c:strCache>
            </c:strRef>
          </c:cat>
          <c:val>
            <c:numRef>
              <c:f>'punteggio contesto'!$I$2:$I$5</c:f>
              <c:numCache>
                <c:formatCode>0.00</c:formatCode>
                <c:ptCount val="4"/>
                <c:pt idx="0">
                  <c:v>0</c:v>
                </c:pt>
                <c:pt idx="1">
                  <c:v>0</c:v>
                </c:pt>
                <c:pt idx="2">
                  <c:v>0</c:v>
                </c:pt>
                <c:pt idx="3">
                  <c:v>0</c:v>
                </c:pt>
              </c:numCache>
            </c:numRef>
          </c:val>
          <c:extLst>
            <c:ext xmlns:c16="http://schemas.microsoft.com/office/drawing/2014/chart" uri="{C3380CC4-5D6E-409C-BE32-E72D297353CC}">
              <c16:uniqueId val="{00000000-7A9E-4428-9146-DBD11C4DF204}"/>
            </c:ext>
          </c:extLst>
        </c:ser>
        <c:ser>
          <c:idx val="1"/>
          <c:order val="1"/>
          <c:marker>
            <c:symbol val="none"/>
          </c:marker>
          <c:cat>
            <c:strRef>
              <c:f>'punteggio contesto'!$H$2:$H$5</c:f>
              <c:strCache>
                <c:ptCount val="4"/>
                <c:pt idx="0">
                  <c:v>CARATTERISTICHE FAMILIARI</c:v>
                </c:pt>
                <c:pt idx="1">
                  <c:v>CARATTERISTICHE DELLA RETE PRIMARIA</c:v>
                </c:pt>
                <c:pt idx="2">
                  <c:v>GENITORE NON CONVIVENTE</c:v>
                </c:pt>
                <c:pt idx="3">
                  <c:v>CARATTERISTICHE SOCIO-ECONOMICHE</c:v>
                </c:pt>
              </c:strCache>
            </c:strRef>
          </c:cat>
          <c:val>
            <c:numRef>
              <c:f>'punteggio contesto'!$J$2:$J$5</c:f>
              <c:numCache>
                <c:formatCode>0.00</c:formatCode>
                <c:ptCount val="4"/>
                <c:pt idx="0">
                  <c:v>0</c:v>
                </c:pt>
                <c:pt idx="1">
                  <c:v>0</c:v>
                </c:pt>
                <c:pt idx="2">
                  <c:v>0</c:v>
                </c:pt>
                <c:pt idx="3">
                  <c:v>0</c:v>
                </c:pt>
              </c:numCache>
            </c:numRef>
          </c:val>
          <c:extLst>
            <c:ext xmlns:c16="http://schemas.microsoft.com/office/drawing/2014/chart" uri="{C3380CC4-5D6E-409C-BE32-E72D297353CC}">
              <c16:uniqueId val="{00000001-7A9E-4428-9146-DBD11C4DF204}"/>
            </c:ext>
          </c:extLst>
        </c:ser>
        <c:ser>
          <c:idx val="2"/>
          <c:order val="2"/>
          <c:marker>
            <c:symbol val="none"/>
          </c:marker>
          <c:cat>
            <c:strRef>
              <c:f>'punteggio contesto'!$H$2:$H$5</c:f>
              <c:strCache>
                <c:ptCount val="4"/>
                <c:pt idx="0">
                  <c:v>CARATTERISTICHE FAMILIARI</c:v>
                </c:pt>
                <c:pt idx="1">
                  <c:v>CARATTERISTICHE DELLA RETE PRIMARIA</c:v>
                </c:pt>
                <c:pt idx="2">
                  <c:v>GENITORE NON CONVIVENTE</c:v>
                </c:pt>
                <c:pt idx="3">
                  <c:v>CARATTERISTICHE SOCIO-ECONOMICHE</c:v>
                </c:pt>
              </c:strCache>
            </c:strRef>
          </c:cat>
          <c:val>
            <c:numRef>
              <c:f>'punteggio contesto'!$K$2:$K$5</c:f>
              <c:numCache>
                <c:formatCode>0.00</c:formatCode>
                <c:ptCount val="4"/>
                <c:pt idx="0">
                  <c:v>0</c:v>
                </c:pt>
                <c:pt idx="1">
                  <c:v>0</c:v>
                </c:pt>
                <c:pt idx="2">
                  <c:v>0</c:v>
                </c:pt>
                <c:pt idx="3">
                  <c:v>0</c:v>
                </c:pt>
              </c:numCache>
            </c:numRef>
          </c:val>
          <c:extLst>
            <c:ext xmlns:c16="http://schemas.microsoft.com/office/drawing/2014/chart" uri="{C3380CC4-5D6E-409C-BE32-E72D297353CC}">
              <c16:uniqueId val="{00000002-7A9E-4428-9146-DBD11C4DF204}"/>
            </c:ext>
          </c:extLst>
        </c:ser>
        <c:ser>
          <c:idx val="3"/>
          <c:order val="3"/>
          <c:marker>
            <c:symbol val="none"/>
          </c:marker>
          <c:cat>
            <c:strRef>
              <c:f>'punteggio contesto'!$H$2:$H$5</c:f>
              <c:strCache>
                <c:ptCount val="4"/>
                <c:pt idx="0">
                  <c:v>CARATTERISTICHE FAMILIARI</c:v>
                </c:pt>
                <c:pt idx="1">
                  <c:v>CARATTERISTICHE DELLA RETE PRIMARIA</c:v>
                </c:pt>
                <c:pt idx="2">
                  <c:v>GENITORE NON CONVIVENTE</c:v>
                </c:pt>
                <c:pt idx="3">
                  <c:v>CARATTERISTICHE SOCIO-ECONOMICHE</c:v>
                </c:pt>
              </c:strCache>
            </c:strRef>
          </c:cat>
          <c:val>
            <c:numRef>
              <c:f>'punteggio contesto'!$L$2:$L$5</c:f>
              <c:numCache>
                <c:formatCode>0.00</c:formatCode>
                <c:ptCount val="4"/>
                <c:pt idx="0">
                  <c:v>0</c:v>
                </c:pt>
                <c:pt idx="1">
                  <c:v>0</c:v>
                </c:pt>
                <c:pt idx="2">
                  <c:v>0</c:v>
                </c:pt>
                <c:pt idx="3">
                  <c:v>0</c:v>
                </c:pt>
              </c:numCache>
            </c:numRef>
          </c:val>
          <c:extLst>
            <c:ext xmlns:c16="http://schemas.microsoft.com/office/drawing/2014/chart" uri="{C3380CC4-5D6E-409C-BE32-E72D297353CC}">
              <c16:uniqueId val="{00000003-7A9E-4428-9146-DBD11C4DF204}"/>
            </c:ext>
          </c:extLst>
        </c:ser>
        <c:ser>
          <c:idx val="4"/>
          <c:order val="4"/>
          <c:marker>
            <c:symbol val="none"/>
          </c:marker>
          <c:cat>
            <c:strRef>
              <c:f>'punteggio contesto'!$H$2:$H$5</c:f>
              <c:strCache>
                <c:ptCount val="4"/>
                <c:pt idx="0">
                  <c:v>CARATTERISTICHE FAMILIARI</c:v>
                </c:pt>
                <c:pt idx="1">
                  <c:v>CARATTERISTICHE DELLA RETE PRIMARIA</c:v>
                </c:pt>
                <c:pt idx="2">
                  <c:v>GENITORE NON CONVIVENTE</c:v>
                </c:pt>
                <c:pt idx="3">
                  <c:v>CARATTERISTICHE SOCIO-ECONOMICHE</c:v>
                </c:pt>
              </c:strCache>
            </c:strRef>
          </c:cat>
          <c:val>
            <c:numRef>
              <c:f>'punteggio contesto'!$M$2:$M$5</c:f>
              <c:numCache>
                <c:formatCode>0.00</c:formatCode>
                <c:ptCount val="4"/>
                <c:pt idx="0">
                  <c:v>0</c:v>
                </c:pt>
                <c:pt idx="1">
                  <c:v>0</c:v>
                </c:pt>
                <c:pt idx="2">
                  <c:v>0</c:v>
                </c:pt>
                <c:pt idx="3">
                  <c:v>0</c:v>
                </c:pt>
              </c:numCache>
            </c:numRef>
          </c:val>
          <c:extLst>
            <c:ext xmlns:c16="http://schemas.microsoft.com/office/drawing/2014/chart" uri="{C3380CC4-5D6E-409C-BE32-E72D297353CC}">
              <c16:uniqueId val="{00000004-7A9E-4428-9146-DBD11C4DF204}"/>
            </c:ext>
          </c:extLst>
        </c:ser>
        <c:dLbls>
          <c:showLegendKey val="0"/>
          <c:showVal val="0"/>
          <c:showCatName val="0"/>
          <c:showSerName val="0"/>
          <c:showPercent val="0"/>
          <c:showBubbleSize val="0"/>
        </c:dLbls>
        <c:axId val="323775664"/>
        <c:axId val="323778800"/>
      </c:radarChart>
      <c:catAx>
        <c:axId val="323775664"/>
        <c:scaling>
          <c:orientation val="minMax"/>
        </c:scaling>
        <c:delete val="0"/>
        <c:axPos val="b"/>
        <c:majorGridlines/>
        <c:numFmt formatCode="General" sourceLinked="0"/>
        <c:majorTickMark val="out"/>
        <c:minorTickMark val="none"/>
        <c:tickLblPos val="nextTo"/>
        <c:txPr>
          <a:bodyPr anchor="b" anchorCtr="0"/>
          <a:lstStyle/>
          <a:p>
            <a:pPr>
              <a:defRPr sz="800">
                <a:solidFill>
                  <a:schemeClr val="accent6">
                    <a:lumMod val="20000"/>
                    <a:lumOff val="80000"/>
                  </a:schemeClr>
                </a:solidFill>
              </a:defRPr>
            </a:pPr>
            <a:endParaRPr lang="it-IT"/>
          </a:p>
        </c:txPr>
        <c:crossAx val="323778800"/>
        <c:crosses val="autoZero"/>
        <c:auto val="0"/>
        <c:lblAlgn val="ctr"/>
        <c:lblOffset val="100"/>
        <c:noMultiLvlLbl val="0"/>
      </c:catAx>
      <c:valAx>
        <c:axId val="323778800"/>
        <c:scaling>
          <c:orientation val="minMax"/>
          <c:max val="5"/>
          <c:min val="0"/>
        </c:scaling>
        <c:delete val="0"/>
        <c:axPos val="l"/>
        <c:majorGridlines/>
        <c:numFmt formatCode="#,##0" sourceLinked="0"/>
        <c:majorTickMark val="cross"/>
        <c:minorTickMark val="none"/>
        <c:tickLblPos val="nextTo"/>
        <c:crossAx val="323775664"/>
        <c:crosses val="autoZero"/>
        <c:crossBetween val="between"/>
      </c:valAx>
    </c:plotArea>
    <c:plotVisOnly val="1"/>
    <c:dispBlanksAs val="gap"/>
    <c:showDLblsOverMax val="0"/>
  </c:chart>
  <c:printSettings>
    <c:headerFooter/>
    <c:pageMargins b="0.75000000000000278" l="0.70000000000000062" r="0.70000000000000062" t="0.75000000000000278"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1001183</xdr:colOff>
      <xdr:row>105</xdr:row>
      <xdr:rowOff>57151</xdr:rowOff>
    </xdr:from>
    <xdr:to>
      <xdr:col>6</xdr:col>
      <xdr:colOff>283633</xdr:colOff>
      <xdr:row>122</xdr:row>
      <xdr:rowOff>47626</xdr:rowOff>
    </xdr:to>
    <xdr:graphicFrame macro="">
      <xdr:nvGraphicFramePr>
        <xdr:cNvPr id="3" name="Grafico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687918</xdr:colOff>
      <xdr:row>0</xdr:row>
      <xdr:rowOff>74083</xdr:rowOff>
    </xdr:from>
    <xdr:to>
      <xdr:col>4</xdr:col>
      <xdr:colOff>210610</xdr:colOff>
      <xdr:row>4</xdr:row>
      <xdr:rowOff>7408</xdr:rowOff>
    </xdr:to>
    <xdr:pic>
      <xdr:nvPicPr>
        <xdr:cNvPr id="4" name="Immagine 2" descr="comune.jp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34835" y="74083"/>
          <a:ext cx="771525" cy="6953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19049</xdr:colOff>
      <xdr:row>6</xdr:row>
      <xdr:rowOff>317500</xdr:rowOff>
    </xdr:from>
    <xdr:to>
      <xdr:col>13</xdr:col>
      <xdr:colOff>169332</xdr:colOff>
      <xdr:row>27</xdr:row>
      <xdr:rowOff>9526</xdr:rowOff>
    </xdr:to>
    <xdr:graphicFrame macro="">
      <xdr:nvGraphicFramePr>
        <xdr:cNvPr id="3" name="Grafico 1">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154517</xdr:colOff>
      <xdr:row>10</xdr:row>
      <xdr:rowOff>52918</xdr:rowOff>
    </xdr:from>
    <xdr:to>
      <xdr:col>13</xdr:col>
      <xdr:colOff>68792</xdr:colOff>
      <xdr:row>33</xdr:row>
      <xdr:rowOff>148168</xdr:rowOff>
    </xdr:to>
    <xdr:graphicFrame macro="">
      <xdr:nvGraphicFramePr>
        <xdr:cNvPr id="5" name="Grafico 1">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2116</xdr:colOff>
      <xdr:row>5</xdr:row>
      <xdr:rowOff>201084</xdr:rowOff>
    </xdr:from>
    <xdr:to>
      <xdr:col>14</xdr:col>
      <xdr:colOff>211666</xdr:colOff>
      <xdr:row>20</xdr:row>
      <xdr:rowOff>44450</xdr:rowOff>
    </xdr:to>
    <xdr:graphicFrame macro="">
      <xdr:nvGraphicFramePr>
        <xdr:cNvPr id="5" name="Grafico 1">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N141"/>
  <sheetViews>
    <sheetView tabSelected="1" topLeftCell="A91" zoomScaleNormal="100" workbookViewId="0">
      <selection activeCell="M21" sqref="M21"/>
    </sheetView>
  </sheetViews>
  <sheetFormatPr defaultRowHeight="15" x14ac:dyDescent="0.2"/>
  <cols>
    <col min="1" max="1" width="5.28515625" style="26" customWidth="1"/>
    <col min="2" max="2" width="24" style="26" customWidth="1"/>
    <col min="3" max="7" width="18.7109375" style="26" customWidth="1"/>
    <col min="8" max="16384" width="9.140625" style="26"/>
  </cols>
  <sheetData>
    <row r="1" spans="2:7" x14ac:dyDescent="0.2">
      <c r="B1" s="290"/>
      <c r="C1" s="290"/>
      <c r="D1" s="290"/>
      <c r="E1" s="290"/>
      <c r="F1" s="290"/>
      <c r="G1" s="290"/>
    </row>
    <row r="2" spans="2:7" x14ac:dyDescent="0.2">
      <c r="B2" s="290"/>
      <c r="C2" s="290"/>
      <c r="D2" s="290"/>
      <c r="E2" s="290"/>
      <c r="F2" s="290"/>
      <c r="G2" s="290"/>
    </row>
    <row r="3" spans="2:7" x14ac:dyDescent="0.2">
      <c r="B3" s="290"/>
      <c r="C3" s="290"/>
      <c r="D3" s="290"/>
      <c r="E3" s="290"/>
      <c r="F3" s="290"/>
      <c r="G3" s="290"/>
    </row>
    <row r="4" spans="2:7" x14ac:dyDescent="0.2">
      <c r="B4" s="290"/>
      <c r="C4" s="290"/>
      <c r="D4" s="290"/>
      <c r="E4" s="290"/>
      <c r="F4" s="290"/>
      <c r="G4" s="290"/>
    </row>
    <row r="5" spans="2:7" ht="15.75" x14ac:dyDescent="0.25">
      <c r="B5" s="216" t="s">
        <v>144</v>
      </c>
      <c r="C5" s="216"/>
      <c r="D5" s="216"/>
      <c r="E5" s="216"/>
      <c r="F5" s="216"/>
      <c r="G5" s="216"/>
    </row>
    <row r="6" spans="2:7" ht="15.75" x14ac:dyDescent="0.25">
      <c r="D6" s="97"/>
      <c r="E6" s="97"/>
    </row>
    <row r="7" spans="2:7" ht="15.75" x14ac:dyDescent="0.25">
      <c r="B7" s="216" t="s">
        <v>145</v>
      </c>
      <c r="C7" s="216"/>
      <c r="D7" s="216"/>
      <c r="E7" s="216"/>
      <c r="F7" s="216"/>
      <c r="G7" s="216"/>
    </row>
    <row r="8" spans="2:7" ht="15.75" thickBot="1" x14ac:dyDescent="0.25"/>
    <row r="9" spans="2:7" ht="16.5" thickBot="1" x14ac:dyDescent="0.3">
      <c r="B9" s="225" t="s">
        <v>124</v>
      </c>
      <c r="C9" s="226"/>
      <c r="D9" s="226"/>
      <c r="E9" s="226"/>
      <c r="F9" s="226"/>
      <c r="G9" s="227"/>
    </row>
    <row r="10" spans="2:7" ht="15.75" x14ac:dyDescent="0.25">
      <c r="B10" s="291" t="s">
        <v>119</v>
      </c>
      <c r="C10" s="291"/>
      <c r="D10" s="287"/>
      <c r="E10" s="288"/>
      <c r="F10" s="288"/>
      <c r="G10" s="289"/>
    </row>
    <row r="11" spans="2:7" ht="15.75" x14ac:dyDescent="0.25">
      <c r="B11" s="271" t="s">
        <v>120</v>
      </c>
      <c r="C11" s="271"/>
      <c r="D11" s="272"/>
      <c r="E11" s="273"/>
      <c r="F11" s="273"/>
      <c r="G11" s="274"/>
    </row>
    <row r="12" spans="2:7" ht="15.75" x14ac:dyDescent="0.25">
      <c r="B12" s="271"/>
      <c r="C12" s="271"/>
      <c r="D12" s="270"/>
      <c r="E12" s="270"/>
      <c r="F12" s="270"/>
      <c r="G12" s="270"/>
    </row>
    <row r="13" spans="2:7" ht="15.75" x14ac:dyDescent="0.25">
      <c r="B13" s="271" t="s">
        <v>121</v>
      </c>
      <c r="C13" s="271"/>
      <c r="D13" s="270"/>
      <c r="E13" s="270"/>
      <c r="F13" s="270"/>
      <c r="G13" s="270"/>
    </row>
    <row r="14" spans="2:7" ht="15.75" x14ac:dyDescent="0.25">
      <c r="B14" s="271" t="s">
        <v>122</v>
      </c>
      <c r="C14" s="271"/>
      <c r="D14" s="270"/>
      <c r="E14" s="270"/>
      <c r="F14" s="270"/>
      <c r="G14" s="270"/>
    </row>
    <row r="15" spans="2:7" ht="15.75" x14ac:dyDescent="0.25">
      <c r="B15" s="271" t="s">
        <v>183</v>
      </c>
      <c r="C15" s="271"/>
      <c r="D15" s="270"/>
      <c r="E15" s="270"/>
      <c r="F15" s="270"/>
      <c r="G15" s="270"/>
    </row>
    <row r="16" spans="2:7" ht="15.75" x14ac:dyDescent="0.25">
      <c r="B16" s="197"/>
      <c r="C16" s="197"/>
      <c r="D16" s="272"/>
      <c r="E16" s="273"/>
      <c r="F16" s="273"/>
      <c r="G16" s="274"/>
    </row>
    <row r="17" spans="2:7" ht="15.75" x14ac:dyDescent="0.25">
      <c r="B17" s="271" t="s">
        <v>185</v>
      </c>
      <c r="C17" s="271"/>
      <c r="D17" s="270"/>
      <c r="E17" s="270"/>
      <c r="F17" s="270"/>
      <c r="G17" s="270"/>
    </row>
    <row r="18" spans="2:7" ht="15.75" x14ac:dyDescent="0.25">
      <c r="B18" s="271" t="s">
        <v>186</v>
      </c>
      <c r="C18" s="271"/>
      <c r="D18" s="270"/>
      <c r="E18" s="270"/>
      <c r="F18" s="270"/>
      <c r="G18" s="270"/>
    </row>
    <row r="19" spans="2:7" ht="15.75" x14ac:dyDescent="0.25">
      <c r="B19" s="271" t="s">
        <v>187</v>
      </c>
      <c r="C19" s="271"/>
      <c r="D19" s="272"/>
      <c r="E19" s="273"/>
      <c r="F19" s="273"/>
      <c r="G19" s="274"/>
    </row>
    <row r="20" spans="2:7" ht="15.75" x14ac:dyDescent="0.25">
      <c r="B20" s="197"/>
      <c r="C20" s="197"/>
      <c r="D20" s="221"/>
      <c r="E20" s="277"/>
      <c r="F20" s="277"/>
      <c r="G20" s="222"/>
    </row>
    <row r="21" spans="2:7" ht="15.75" x14ac:dyDescent="0.25">
      <c r="B21" s="197" t="s">
        <v>243</v>
      </c>
      <c r="C21" s="197"/>
      <c r="D21" s="221"/>
      <c r="E21" s="277"/>
      <c r="F21" s="277"/>
      <c r="G21" s="222"/>
    </row>
    <row r="22" spans="2:7" ht="31.5" customHeight="1" x14ac:dyDescent="0.25">
      <c r="B22" s="275" t="s">
        <v>240</v>
      </c>
      <c r="C22" s="276"/>
      <c r="D22" s="221"/>
      <c r="E22" s="277"/>
      <c r="F22" s="277"/>
      <c r="G22" s="222"/>
    </row>
    <row r="23" spans="2:7" ht="15.75" customHeight="1" x14ac:dyDescent="0.25">
      <c r="B23" s="267" t="s">
        <v>241</v>
      </c>
      <c r="C23" s="268"/>
      <c r="D23" s="221"/>
      <c r="E23" s="277"/>
      <c r="F23" s="277"/>
      <c r="G23" s="222"/>
    </row>
    <row r="24" spans="2:7" ht="15.75" customHeight="1" x14ac:dyDescent="0.25">
      <c r="B24" s="267" t="s">
        <v>244</v>
      </c>
      <c r="C24" s="268"/>
      <c r="D24" s="221"/>
      <c r="E24" s="277"/>
      <c r="F24" s="277"/>
      <c r="G24" s="222"/>
    </row>
    <row r="25" spans="2:7" ht="15.75" customHeight="1" x14ac:dyDescent="0.25">
      <c r="B25" s="267" t="s">
        <v>184</v>
      </c>
      <c r="C25" s="268"/>
      <c r="D25" s="221"/>
      <c r="E25" s="277"/>
      <c r="F25" s="277"/>
      <c r="G25" s="222"/>
    </row>
    <row r="26" spans="2:7" ht="15.75" customHeight="1" x14ac:dyDescent="0.25">
      <c r="B26" s="267" t="s">
        <v>245</v>
      </c>
      <c r="C26" s="268"/>
      <c r="D26" s="198"/>
      <c r="E26" s="199"/>
      <c r="F26" s="199"/>
      <c r="G26" s="200"/>
    </row>
    <row r="27" spans="2:7" ht="15.75" x14ac:dyDescent="0.25">
      <c r="B27" s="271" t="s">
        <v>188</v>
      </c>
      <c r="C27" s="271"/>
      <c r="D27" s="272"/>
      <c r="E27" s="273"/>
      <c r="F27" s="273"/>
      <c r="G27" s="274"/>
    </row>
    <row r="28" spans="2:7" ht="15.75" x14ac:dyDescent="0.25">
      <c r="B28" s="271" t="s">
        <v>189</v>
      </c>
      <c r="C28" s="271"/>
      <c r="D28" s="272"/>
      <c r="E28" s="273"/>
      <c r="F28" s="273"/>
      <c r="G28" s="274"/>
    </row>
    <row r="29" spans="2:7" x14ac:dyDescent="0.2">
      <c r="B29" s="266" t="s">
        <v>190</v>
      </c>
      <c r="C29" s="266"/>
      <c r="D29" s="269"/>
      <c r="E29" s="269"/>
      <c r="F29" s="269"/>
      <c r="G29" s="269"/>
    </row>
    <row r="30" spans="2:7" x14ac:dyDescent="0.2">
      <c r="B30" s="266" t="s">
        <v>191</v>
      </c>
      <c r="C30" s="266"/>
      <c r="D30" s="269"/>
      <c r="E30" s="269"/>
      <c r="F30" s="269"/>
      <c r="G30" s="269"/>
    </row>
    <row r="31" spans="2:7" x14ac:dyDescent="0.2">
      <c r="B31" s="201"/>
      <c r="C31" s="201"/>
      <c r="D31" s="202"/>
      <c r="E31" s="202"/>
      <c r="F31" s="202"/>
      <c r="G31" s="202"/>
    </row>
    <row r="32" spans="2:7" ht="15.75" thickBot="1" x14ac:dyDescent="0.25">
      <c r="B32" s="201"/>
      <c r="C32" s="201"/>
      <c r="D32" s="202"/>
      <c r="E32" s="202"/>
      <c r="F32" s="202"/>
      <c r="G32" s="202"/>
    </row>
    <row r="33" spans="2:14" ht="16.5" thickBot="1" x14ac:dyDescent="0.3">
      <c r="B33" s="249" t="s">
        <v>197</v>
      </c>
      <c r="C33" s="250"/>
      <c r="D33" s="250"/>
      <c r="E33" s="250"/>
      <c r="F33" s="250"/>
      <c r="G33" s="251"/>
    </row>
    <row r="34" spans="2:14" ht="6" customHeight="1" x14ac:dyDescent="0.25">
      <c r="B34" s="252"/>
      <c r="C34" s="252"/>
      <c r="D34" s="253"/>
      <c r="E34" s="253"/>
      <c r="F34" s="253"/>
      <c r="G34" s="253"/>
    </row>
    <row r="35" spans="2:14" ht="15.75" x14ac:dyDescent="0.25">
      <c r="B35" s="203"/>
      <c r="C35" s="263" t="s">
        <v>198</v>
      </c>
      <c r="D35" s="263"/>
      <c r="E35" s="204" t="s">
        <v>199</v>
      </c>
      <c r="F35" s="263" t="s">
        <v>200</v>
      </c>
      <c r="G35" s="263"/>
    </row>
    <row r="36" spans="2:14" ht="15.75" customHeight="1" x14ac:dyDescent="0.2">
      <c r="B36" s="266" t="s">
        <v>201</v>
      </c>
      <c r="C36" s="220"/>
      <c r="D36" s="220"/>
      <c r="E36" s="220"/>
      <c r="F36" s="220"/>
      <c r="G36" s="220"/>
    </row>
    <row r="37" spans="2:14" ht="15.75" customHeight="1" x14ac:dyDescent="0.2">
      <c r="B37" s="266"/>
      <c r="C37" s="220"/>
      <c r="D37" s="220"/>
      <c r="E37" s="220"/>
      <c r="F37" s="220"/>
      <c r="G37" s="220"/>
    </row>
    <row r="38" spans="2:14" ht="15" customHeight="1" x14ac:dyDescent="0.2">
      <c r="B38" s="266" t="s">
        <v>202</v>
      </c>
      <c r="C38" s="245"/>
      <c r="D38" s="260"/>
      <c r="E38" s="205"/>
      <c r="F38" s="245"/>
      <c r="G38" s="260"/>
      <c r="H38"/>
      <c r="I38"/>
      <c r="J38"/>
      <c r="K38"/>
      <c r="L38"/>
      <c r="M38"/>
      <c r="N38"/>
    </row>
    <row r="39" spans="2:14" ht="15" customHeight="1" x14ac:dyDescent="0.2">
      <c r="B39" s="243"/>
      <c r="C39" s="247"/>
      <c r="D39" s="257"/>
      <c r="E39" s="206"/>
      <c r="F39" s="247"/>
      <c r="G39" s="257"/>
      <c r="H39"/>
      <c r="I39"/>
      <c r="J39"/>
      <c r="K39"/>
      <c r="L39"/>
      <c r="M39"/>
      <c r="N39"/>
    </row>
    <row r="40" spans="2:14" x14ac:dyDescent="0.2">
      <c r="B40" s="207" t="s">
        <v>203</v>
      </c>
      <c r="C40" s="220"/>
      <c r="D40" s="220"/>
      <c r="E40" s="220"/>
      <c r="F40" s="220"/>
      <c r="G40" s="220"/>
      <c r="H40"/>
      <c r="I40"/>
      <c r="J40"/>
      <c r="K40"/>
      <c r="L40"/>
      <c r="M40"/>
      <c r="N40"/>
    </row>
    <row r="41" spans="2:14" x14ac:dyDescent="0.2">
      <c r="B41" s="208" t="s">
        <v>204</v>
      </c>
      <c r="C41" s="220"/>
      <c r="D41" s="220"/>
      <c r="E41" s="220"/>
      <c r="F41" s="220"/>
      <c r="G41" s="220"/>
      <c r="H41"/>
      <c r="I41"/>
      <c r="J41"/>
      <c r="K41"/>
      <c r="L41"/>
      <c r="M41"/>
      <c r="N41"/>
    </row>
    <row r="42" spans="2:14" ht="15" customHeight="1" x14ac:dyDescent="0.2">
      <c r="B42" s="264" t="s">
        <v>205</v>
      </c>
      <c r="C42" s="245"/>
      <c r="D42" s="260"/>
      <c r="E42" s="205"/>
      <c r="F42" s="245"/>
      <c r="G42" s="260"/>
      <c r="H42"/>
      <c r="I42"/>
      <c r="J42"/>
      <c r="K42"/>
      <c r="L42"/>
      <c r="M42"/>
      <c r="N42"/>
    </row>
    <row r="43" spans="2:14" ht="15" customHeight="1" x14ac:dyDescent="0.2">
      <c r="B43" s="266"/>
      <c r="C43" s="247"/>
      <c r="D43" s="257"/>
      <c r="E43" s="206"/>
      <c r="F43" s="247"/>
      <c r="G43" s="257"/>
      <c r="H43"/>
      <c r="I43"/>
      <c r="J43"/>
      <c r="K43"/>
      <c r="L43"/>
      <c r="M43"/>
      <c r="N43"/>
    </row>
    <row r="44" spans="2:14" ht="15" customHeight="1" x14ac:dyDescent="0.2">
      <c r="B44" s="265" t="s">
        <v>242</v>
      </c>
      <c r="C44" s="245"/>
      <c r="D44" s="260"/>
      <c r="E44" s="205"/>
      <c r="F44" s="245"/>
      <c r="G44" s="260"/>
      <c r="H44"/>
      <c r="I44"/>
      <c r="J44"/>
      <c r="K44"/>
      <c r="L44"/>
      <c r="M44"/>
      <c r="N44"/>
    </row>
    <row r="45" spans="2:14" ht="15" customHeight="1" x14ac:dyDescent="0.2">
      <c r="B45" s="265"/>
      <c r="C45" s="247"/>
      <c r="D45" s="257"/>
      <c r="E45" s="206"/>
      <c r="F45" s="247"/>
      <c r="G45" s="257"/>
      <c r="H45"/>
      <c r="I45"/>
      <c r="J45"/>
      <c r="K45"/>
      <c r="L45"/>
      <c r="M45"/>
      <c r="N45"/>
    </row>
    <row r="46" spans="2:14" ht="15.75" thickBot="1" x14ac:dyDescent="0.25">
      <c r="B46" s="209"/>
      <c r="C46" s="210"/>
      <c r="D46" s="211"/>
      <c r="E46" s="211"/>
      <c r="F46" s="211"/>
      <c r="G46" s="211"/>
      <c r="H46"/>
      <c r="I46"/>
      <c r="J46"/>
      <c r="K46"/>
      <c r="L46"/>
      <c r="M46"/>
      <c r="N46"/>
    </row>
    <row r="47" spans="2:14" ht="16.5" thickBot="1" x14ac:dyDescent="0.3">
      <c r="B47" s="249" t="s">
        <v>206</v>
      </c>
      <c r="C47" s="250"/>
      <c r="D47" s="250"/>
      <c r="E47" s="250"/>
      <c r="F47" s="250"/>
      <c r="G47" s="251"/>
      <c r="H47"/>
      <c r="I47"/>
      <c r="J47"/>
      <c r="K47"/>
      <c r="L47"/>
      <c r="M47"/>
      <c r="N47"/>
    </row>
    <row r="48" spans="2:14" ht="6" customHeight="1" x14ac:dyDescent="0.25">
      <c r="B48" s="252"/>
      <c r="C48" s="252"/>
      <c r="D48" s="253"/>
      <c r="E48" s="253"/>
      <c r="F48" s="253"/>
      <c r="G48" s="253"/>
      <c r="H48"/>
      <c r="I48"/>
      <c r="J48"/>
      <c r="K48"/>
      <c r="L48"/>
      <c r="M48"/>
      <c r="N48"/>
    </row>
    <row r="49" spans="2:14" ht="15.75" x14ac:dyDescent="0.25">
      <c r="B49" s="203"/>
      <c r="C49" s="263" t="s">
        <v>198</v>
      </c>
      <c r="D49" s="263"/>
      <c r="E49" s="204" t="s">
        <v>199</v>
      </c>
      <c r="F49" s="263" t="s">
        <v>200</v>
      </c>
      <c r="G49" s="263"/>
      <c r="H49"/>
      <c r="I49"/>
      <c r="J49"/>
      <c r="K49"/>
      <c r="L49"/>
      <c r="M49"/>
      <c r="N49"/>
    </row>
    <row r="50" spans="2:14" ht="15.75" customHeight="1" x14ac:dyDescent="0.2">
      <c r="B50" s="243" t="s">
        <v>207</v>
      </c>
      <c r="C50" s="245"/>
      <c r="D50" s="260"/>
      <c r="E50" s="261"/>
      <c r="F50" s="245"/>
      <c r="G50" s="260"/>
      <c r="H50"/>
      <c r="I50"/>
      <c r="J50"/>
      <c r="K50"/>
      <c r="L50"/>
      <c r="M50"/>
      <c r="N50"/>
    </row>
    <row r="51" spans="2:14" ht="15.75" customHeight="1" x14ac:dyDescent="0.2">
      <c r="B51" s="264"/>
      <c r="C51" s="247"/>
      <c r="D51" s="257"/>
      <c r="E51" s="262"/>
      <c r="F51" s="247"/>
      <c r="G51" s="257"/>
      <c r="H51"/>
      <c r="I51"/>
      <c r="J51"/>
      <c r="K51"/>
      <c r="L51"/>
      <c r="M51"/>
      <c r="N51"/>
    </row>
    <row r="52" spans="2:14" ht="15" customHeight="1" x14ac:dyDescent="0.2">
      <c r="B52" s="243" t="s">
        <v>208</v>
      </c>
      <c r="C52" s="245"/>
      <c r="D52" s="260"/>
      <c r="E52" s="261"/>
      <c r="F52" s="245"/>
      <c r="G52" s="260"/>
      <c r="H52"/>
      <c r="I52"/>
      <c r="J52"/>
      <c r="K52"/>
      <c r="L52"/>
      <c r="M52"/>
      <c r="N52"/>
    </row>
    <row r="53" spans="2:14" x14ac:dyDescent="0.2">
      <c r="B53" s="244"/>
      <c r="C53" s="247"/>
      <c r="D53" s="257"/>
      <c r="E53" s="262"/>
      <c r="F53" s="247"/>
      <c r="G53" s="257"/>
      <c r="H53"/>
      <c r="I53"/>
      <c r="J53"/>
      <c r="K53"/>
      <c r="L53"/>
      <c r="M53"/>
      <c r="N53"/>
    </row>
    <row r="54" spans="2:14" ht="15.75" customHeight="1" x14ac:dyDescent="0.2">
      <c r="B54" s="212" t="s">
        <v>209</v>
      </c>
      <c r="C54" s="245"/>
      <c r="D54" s="260"/>
      <c r="E54" s="213"/>
      <c r="F54" s="245"/>
      <c r="G54" s="260"/>
      <c r="H54"/>
      <c r="I54"/>
      <c r="J54"/>
      <c r="K54"/>
      <c r="L54"/>
      <c r="M54"/>
      <c r="N54"/>
    </row>
    <row r="55" spans="2:14" ht="15.75" customHeight="1" x14ac:dyDescent="0.2">
      <c r="B55" s="214" t="s">
        <v>210</v>
      </c>
      <c r="C55" s="247"/>
      <c r="D55" s="257"/>
      <c r="E55" s="215"/>
      <c r="F55" s="258"/>
      <c r="G55" s="259"/>
      <c r="H55"/>
      <c r="I55"/>
      <c r="J55"/>
      <c r="K55"/>
      <c r="L55"/>
      <c r="M55"/>
      <c r="N55"/>
    </row>
    <row r="56" spans="2:14" ht="15" customHeight="1" x14ac:dyDescent="0.2">
      <c r="B56" s="243" t="s">
        <v>211</v>
      </c>
      <c r="C56" s="245"/>
      <c r="D56" s="246"/>
      <c r="E56" s="205"/>
      <c r="F56" s="245"/>
      <c r="G56" s="246"/>
      <c r="H56"/>
      <c r="I56"/>
      <c r="J56"/>
      <c r="K56"/>
      <c r="L56"/>
      <c r="M56"/>
      <c r="N56"/>
    </row>
    <row r="57" spans="2:14" x14ac:dyDescent="0.2">
      <c r="B57" s="244"/>
      <c r="C57" s="247"/>
      <c r="D57" s="248"/>
      <c r="E57" s="206"/>
      <c r="F57" s="247"/>
      <c r="G57" s="248"/>
      <c r="H57"/>
      <c r="I57"/>
      <c r="J57"/>
      <c r="K57"/>
      <c r="L57"/>
      <c r="M57"/>
      <c r="N57"/>
    </row>
    <row r="58" spans="2:14" ht="15" customHeight="1" x14ac:dyDescent="0.2">
      <c r="B58" s="243" t="s">
        <v>212</v>
      </c>
      <c r="C58" s="245"/>
      <c r="D58" s="246"/>
      <c r="E58" s="205"/>
      <c r="F58" s="245"/>
      <c r="G58" s="246"/>
      <c r="H58"/>
      <c r="I58"/>
      <c r="J58"/>
      <c r="K58"/>
      <c r="L58"/>
      <c r="M58"/>
      <c r="N58"/>
    </row>
    <row r="59" spans="2:14" x14ac:dyDescent="0.2">
      <c r="B59" s="244"/>
      <c r="C59" s="247"/>
      <c r="D59" s="248"/>
      <c r="E59" s="206"/>
      <c r="F59" s="247"/>
      <c r="G59" s="248"/>
      <c r="H59"/>
      <c r="I59"/>
      <c r="J59"/>
      <c r="K59"/>
      <c r="L59"/>
      <c r="M59"/>
      <c r="N59"/>
    </row>
    <row r="60" spans="2:14" ht="15" customHeight="1" x14ac:dyDescent="0.2">
      <c r="B60" s="243" t="s">
        <v>213</v>
      </c>
      <c r="C60" s="245"/>
      <c r="D60" s="246"/>
      <c r="E60" s="205"/>
      <c r="F60" s="245"/>
      <c r="G60" s="246"/>
      <c r="H60"/>
      <c r="I60"/>
      <c r="J60"/>
      <c r="K60"/>
      <c r="L60"/>
      <c r="M60"/>
      <c r="N60"/>
    </row>
    <row r="61" spans="2:14" x14ac:dyDescent="0.2">
      <c r="B61" s="244"/>
      <c r="C61" s="247"/>
      <c r="D61" s="248"/>
      <c r="E61" s="206"/>
      <c r="F61" s="247"/>
      <c r="G61" s="248"/>
      <c r="H61"/>
      <c r="I61"/>
      <c r="J61"/>
      <c r="K61"/>
      <c r="L61"/>
      <c r="M61"/>
      <c r="N61"/>
    </row>
    <row r="62" spans="2:14" ht="15" customHeight="1" x14ac:dyDescent="0.2">
      <c r="B62" s="255" t="s">
        <v>242</v>
      </c>
      <c r="C62" s="245"/>
      <c r="D62" s="246"/>
      <c r="E62" s="205"/>
      <c r="F62" s="245"/>
      <c r="G62" s="246"/>
      <c r="H62"/>
      <c r="I62"/>
      <c r="J62"/>
      <c r="K62"/>
      <c r="L62"/>
      <c r="M62"/>
      <c r="N62"/>
    </row>
    <row r="63" spans="2:14" ht="15" customHeight="1" x14ac:dyDescent="0.2">
      <c r="B63" s="256"/>
      <c r="C63" s="247"/>
      <c r="D63" s="248"/>
      <c r="E63" s="206"/>
      <c r="F63" s="247"/>
      <c r="G63" s="248"/>
      <c r="H63"/>
      <c r="I63"/>
      <c r="J63"/>
      <c r="K63"/>
      <c r="L63"/>
      <c r="M63"/>
      <c r="N63"/>
    </row>
    <row r="64" spans="2:14" ht="16.5" thickBot="1" x14ac:dyDescent="0.25">
      <c r="B64" s="165"/>
      <c r="C64" s="166"/>
      <c r="D64" s="167"/>
      <c r="E64" s="166"/>
      <c r="F64" s="166"/>
      <c r="G64" s="167"/>
      <c r="H64"/>
      <c r="I64"/>
      <c r="J64"/>
      <c r="K64"/>
      <c r="L64"/>
      <c r="M64"/>
      <c r="N64"/>
    </row>
    <row r="65" spans="2:14" ht="16.5" thickBot="1" x14ac:dyDescent="0.3">
      <c r="B65" s="249" t="s">
        <v>229</v>
      </c>
      <c r="C65" s="250"/>
      <c r="D65" s="250"/>
      <c r="E65" s="250"/>
      <c r="F65" s="250"/>
      <c r="G65" s="251"/>
      <c r="H65"/>
      <c r="I65"/>
      <c r="J65"/>
      <c r="K65"/>
      <c r="L65"/>
      <c r="M65"/>
      <c r="N65"/>
    </row>
    <row r="66" spans="2:14" ht="6" customHeight="1" x14ac:dyDescent="0.25">
      <c r="B66" s="252"/>
      <c r="C66" s="252"/>
      <c r="D66" s="253"/>
      <c r="E66" s="253"/>
      <c r="F66" s="253"/>
      <c r="G66" s="253"/>
      <c r="H66"/>
      <c r="I66"/>
      <c r="J66"/>
      <c r="K66"/>
      <c r="L66"/>
      <c r="M66"/>
      <c r="N66"/>
    </row>
    <row r="67" spans="2:14" ht="15.75" x14ac:dyDescent="0.25">
      <c r="B67" s="204" t="s">
        <v>214</v>
      </c>
      <c r="C67" s="218" t="s">
        <v>215</v>
      </c>
      <c r="D67" s="254"/>
      <c r="E67" s="219"/>
      <c r="F67" s="218" t="s">
        <v>230</v>
      </c>
      <c r="G67" s="219"/>
      <c r="H67"/>
      <c r="I67"/>
      <c r="J67"/>
      <c r="K67"/>
      <c r="L67"/>
      <c r="M67"/>
      <c r="N67"/>
    </row>
    <row r="68" spans="2:14" ht="15.75" x14ac:dyDescent="0.25">
      <c r="B68" s="197" t="s">
        <v>216</v>
      </c>
      <c r="C68" s="236"/>
      <c r="D68" s="236"/>
      <c r="E68" s="236"/>
      <c r="F68" s="220"/>
      <c r="G68" s="220"/>
      <c r="H68"/>
      <c r="I68"/>
      <c r="J68"/>
      <c r="K68"/>
      <c r="L68"/>
      <c r="M68"/>
      <c r="N68"/>
    </row>
    <row r="69" spans="2:14" ht="15.75" x14ac:dyDescent="0.25">
      <c r="B69" s="197" t="s">
        <v>217</v>
      </c>
      <c r="C69" s="236"/>
      <c r="D69" s="236"/>
      <c r="E69" s="236"/>
      <c r="F69" s="220"/>
      <c r="G69" s="220"/>
    </row>
    <row r="70" spans="2:14" ht="15.75" x14ac:dyDescent="0.25">
      <c r="B70" s="197" t="s">
        <v>218</v>
      </c>
      <c r="C70" s="237"/>
      <c r="D70" s="238"/>
      <c r="E70" s="239"/>
      <c r="F70" s="221"/>
      <c r="G70" s="222"/>
    </row>
    <row r="71" spans="2:14" ht="15.75" x14ac:dyDescent="0.25">
      <c r="B71" s="197" t="s">
        <v>219</v>
      </c>
      <c r="C71" s="237"/>
      <c r="D71" s="238"/>
      <c r="E71" s="239"/>
      <c r="F71" s="221"/>
      <c r="G71" s="222"/>
    </row>
    <row r="72" spans="2:14" ht="15.75" x14ac:dyDescent="0.25">
      <c r="B72" s="197" t="s">
        <v>220</v>
      </c>
      <c r="C72" s="228"/>
      <c r="D72" s="229"/>
      <c r="E72" s="230"/>
      <c r="F72" s="221"/>
      <c r="G72" s="222"/>
    </row>
    <row r="73" spans="2:14" ht="15.75" x14ac:dyDescent="0.25">
      <c r="B73" s="197" t="s">
        <v>231</v>
      </c>
      <c r="C73" s="228"/>
      <c r="D73" s="229"/>
      <c r="E73" s="230"/>
      <c r="F73" s="221"/>
      <c r="G73" s="222"/>
    </row>
    <row r="74" spans="2:14" ht="15.75" x14ac:dyDescent="0.25">
      <c r="B74" s="197" t="s">
        <v>232</v>
      </c>
      <c r="C74" s="237"/>
      <c r="D74" s="238"/>
      <c r="E74" s="239"/>
      <c r="F74" s="221"/>
      <c r="G74" s="222"/>
    </row>
    <row r="75" spans="2:14" ht="15.75" thickBot="1" x14ac:dyDescent="0.25">
      <c r="B75" s="168"/>
      <c r="C75" s="168"/>
    </row>
    <row r="76" spans="2:14" ht="15.95" customHeight="1" x14ac:dyDescent="0.25">
      <c r="B76" s="240" t="s">
        <v>147</v>
      </c>
      <c r="C76" s="241"/>
      <c r="D76" s="241"/>
      <c r="E76" s="241"/>
      <c r="F76" s="241"/>
      <c r="G76" s="242"/>
    </row>
    <row r="77" spans="2:14" ht="39.950000000000003" customHeight="1" x14ac:dyDescent="0.2">
      <c r="B77" s="234" t="s">
        <v>246</v>
      </c>
      <c r="C77" s="235"/>
      <c r="D77" s="235"/>
      <c r="E77" s="235"/>
      <c r="F77" s="235"/>
      <c r="G77" s="235"/>
    </row>
    <row r="78" spans="2:14" ht="39.950000000000003" customHeight="1" x14ac:dyDescent="0.2">
      <c r="B78" s="235"/>
      <c r="C78" s="235"/>
      <c r="D78" s="235"/>
      <c r="E78" s="235"/>
      <c r="F78" s="235"/>
      <c r="G78" s="235"/>
    </row>
    <row r="79" spans="2:14" ht="39.950000000000003" customHeight="1" x14ac:dyDescent="0.2">
      <c r="B79" s="235"/>
      <c r="C79" s="235"/>
      <c r="D79" s="235"/>
      <c r="E79" s="235"/>
      <c r="F79" s="235"/>
      <c r="G79" s="235"/>
    </row>
    <row r="80" spans="2:14" ht="39.950000000000003" customHeight="1" x14ac:dyDescent="0.2">
      <c r="B80" s="235"/>
      <c r="C80" s="235"/>
      <c r="D80" s="235"/>
      <c r="E80" s="235"/>
      <c r="F80" s="235"/>
      <c r="G80" s="235"/>
    </row>
    <row r="81" spans="2:7" ht="39.950000000000003" customHeight="1" x14ac:dyDescent="0.2">
      <c r="B81" s="235"/>
      <c r="C81" s="235"/>
      <c r="D81" s="235"/>
      <c r="E81" s="235"/>
      <c r="F81" s="235"/>
      <c r="G81" s="235"/>
    </row>
    <row r="82" spans="2:7" ht="39.950000000000003" customHeight="1" thickBot="1" x14ac:dyDescent="0.25">
      <c r="B82" s="235"/>
      <c r="C82" s="235"/>
      <c r="D82" s="235"/>
      <c r="E82" s="235"/>
      <c r="F82" s="235"/>
      <c r="G82" s="235"/>
    </row>
    <row r="83" spans="2:7" ht="18.75" customHeight="1" x14ac:dyDescent="0.25">
      <c r="B83" s="240" t="s">
        <v>170</v>
      </c>
      <c r="C83" s="241"/>
      <c r="D83" s="241"/>
      <c r="E83" s="241"/>
      <c r="F83" s="241"/>
      <c r="G83" s="242"/>
    </row>
    <row r="84" spans="2:7" ht="39.950000000000003" customHeight="1" x14ac:dyDescent="0.2">
      <c r="B84" s="278" t="s">
        <v>221</v>
      </c>
      <c r="C84" s="279"/>
      <c r="D84" s="279"/>
      <c r="E84" s="279"/>
      <c r="F84" s="279"/>
      <c r="G84" s="280"/>
    </row>
    <row r="85" spans="2:7" ht="39.950000000000003" customHeight="1" x14ac:dyDescent="0.2">
      <c r="B85" s="281"/>
      <c r="C85" s="282"/>
      <c r="D85" s="282"/>
      <c r="E85" s="282"/>
      <c r="F85" s="282"/>
      <c r="G85" s="283"/>
    </row>
    <row r="86" spans="2:7" ht="39.950000000000003" customHeight="1" x14ac:dyDescent="0.2">
      <c r="B86" s="281"/>
      <c r="C86" s="282"/>
      <c r="D86" s="282"/>
      <c r="E86" s="282"/>
      <c r="F86" s="282"/>
      <c r="G86" s="283"/>
    </row>
    <row r="87" spans="2:7" ht="39.950000000000003" customHeight="1" x14ac:dyDescent="0.2">
      <c r="B87" s="281"/>
      <c r="C87" s="282"/>
      <c r="D87" s="282"/>
      <c r="E87" s="282"/>
      <c r="F87" s="282"/>
      <c r="G87" s="283"/>
    </row>
    <row r="88" spans="2:7" ht="39.950000000000003" customHeight="1" x14ac:dyDescent="0.2">
      <c r="B88" s="284"/>
      <c r="C88" s="285"/>
      <c r="D88" s="285"/>
      <c r="E88" s="285"/>
      <c r="F88" s="285"/>
      <c r="G88" s="286"/>
    </row>
    <row r="89" spans="2:7" ht="150" customHeight="1" x14ac:dyDescent="0.2">
      <c r="B89" s="231" t="s">
        <v>247</v>
      </c>
      <c r="C89" s="232"/>
      <c r="D89" s="232"/>
      <c r="E89" s="232"/>
      <c r="F89" s="232"/>
      <c r="G89" s="233"/>
    </row>
    <row r="90" spans="2:7" ht="114.75" customHeight="1" x14ac:dyDescent="0.2">
      <c r="B90" s="231" t="s">
        <v>222</v>
      </c>
      <c r="C90" s="232"/>
      <c r="D90" s="232"/>
      <c r="E90" s="232"/>
      <c r="F90" s="232"/>
      <c r="G90" s="233"/>
    </row>
    <row r="91" spans="2:7" ht="190.5" customHeight="1" x14ac:dyDescent="0.2">
      <c r="B91" s="234" t="s">
        <v>223</v>
      </c>
      <c r="C91" s="234"/>
      <c r="D91" s="234"/>
      <c r="E91" s="234"/>
      <c r="F91" s="234"/>
      <c r="G91" s="234"/>
    </row>
    <row r="92" spans="2:7" ht="15.75" x14ac:dyDescent="0.2">
      <c r="B92" s="162"/>
      <c r="C92" s="162"/>
      <c r="D92" s="163"/>
      <c r="E92" s="163"/>
      <c r="F92" s="163"/>
      <c r="G92" s="163"/>
    </row>
    <row r="93" spans="2:7" ht="16.5" thickBot="1" x14ac:dyDescent="0.25">
      <c r="B93" s="151"/>
      <c r="C93" s="151"/>
      <c r="D93" s="151"/>
      <c r="E93" s="151"/>
      <c r="F93" s="151"/>
      <c r="G93" s="151"/>
    </row>
    <row r="94" spans="2:7" ht="16.5" thickBot="1" x14ac:dyDescent="0.3">
      <c r="B94" s="225" t="s">
        <v>132</v>
      </c>
      <c r="C94" s="226"/>
      <c r="D94" s="226"/>
      <c r="E94" s="226"/>
      <c r="F94" s="226"/>
      <c r="G94" s="227"/>
    </row>
    <row r="95" spans="2:7" s="174" customFormat="1" ht="15.75" x14ac:dyDescent="0.25">
      <c r="B95" s="173"/>
      <c r="C95" s="173"/>
      <c r="D95" s="173"/>
      <c r="E95" s="173"/>
      <c r="F95" s="173"/>
      <c r="G95" s="173"/>
    </row>
    <row r="96" spans="2:7" x14ac:dyDescent="0.2">
      <c r="B96" s="217" t="s">
        <v>123</v>
      </c>
      <c r="C96" s="164"/>
      <c r="D96" s="164"/>
      <c r="E96" s="164"/>
      <c r="F96" s="164"/>
      <c r="G96" s="164"/>
    </row>
    <row r="97" spans="2:7" ht="16.5" x14ac:dyDescent="0.3">
      <c r="B97" s="217"/>
      <c r="C97" s="172" t="s">
        <v>192</v>
      </c>
      <c r="D97" s="172" t="s">
        <v>193</v>
      </c>
      <c r="E97" s="172" t="s">
        <v>194</v>
      </c>
      <c r="F97" s="172" t="s">
        <v>195</v>
      </c>
      <c r="G97" s="172" t="s">
        <v>196</v>
      </c>
    </row>
    <row r="99" spans="2:7" ht="18.75" x14ac:dyDescent="0.35">
      <c r="C99" s="90" t="s">
        <v>134</v>
      </c>
      <c r="D99" s="90" t="s">
        <v>135</v>
      </c>
      <c r="E99" s="90" t="s">
        <v>136</v>
      </c>
      <c r="F99" s="90" t="s">
        <v>137</v>
      </c>
      <c r="G99" s="90" t="s">
        <v>138</v>
      </c>
    </row>
    <row r="100" spans="2:7" x14ac:dyDescent="0.2">
      <c r="B100" s="86" t="s">
        <v>67</v>
      </c>
      <c r="C100" s="87" t="e">
        <f>'punteggio genitorialità'!B27</f>
        <v>#DIV/0!</v>
      </c>
      <c r="D100" s="87" t="e">
        <f>'punteggio genitorialità'!B58</f>
        <v>#DIV/0!</v>
      </c>
      <c r="E100" s="88" t="e">
        <f>'punteggio genitorialità'!B87</f>
        <v>#DIV/0!</v>
      </c>
      <c r="F100" s="88" t="e">
        <f>'punteggio genitorialità'!B116</f>
        <v>#DIV/0!</v>
      </c>
      <c r="G100" s="88" t="e">
        <f>'punteggio genitorialità'!B145</f>
        <v>#DIV/0!</v>
      </c>
    </row>
    <row r="101" spans="2:7" x14ac:dyDescent="0.2">
      <c r="B101" s="86" t="s">
        <v>133</v>
      </c>
      <c r="C101" s="88" t="e">
        <f>'punteggio minore'!B34</f>
        <v>#DIV/0!</v>
      </c>
      <c r="D101" s="88" t="e">
        <f>'punteggio minore'!B71</f>
        <v>#DIV/0!</v>
      </c>
      <c r="E101" s="88" t="e">
        <f>'punteggio minore'!B109</f>
        <v>#DIV/0!</v>
      </c>
      <c r="F101" s="88" t="e">
        <f>'punteggio minore'!B147</f>
        <v>#DIV/0!</v>
      </c>
      <c r="G101" s="88" t="e">
        <f>'punteggio minore'!B185</f>
        <v>#DIV/0!</v>
      </c>
    </row>
    <row r="102" spans="2:7" x14ac:dyDescent="0.2">
      <c r="B102" s="86" t="s">
        <v>68</v>
      </c>
      <c r="C102" s="88" t="e">
        <f>'punteggio contesto'!B17</f>
        <v>#DIV/0!</v>
      </c>
      <c r="D102" s="88" t="e">
        <f>'punteggio contesto'!B37</f>
        <v>#DIV/0!</v>
      </c>
      <c r="E102" s="88" t="e">
        <f>'punteggio contesto'!B56</f>
        <v>#DIV/0!</v>
      </c>
      <c r="F102" s="88" t="e">
        <f>'punteggio contesto'!B76</f>
        <v>#DIV/0!</v>
      </c>
      <c r="G102" s="88" t="e">
        <f>'punteggio contesto'!B95</f>
        <v>#DIV/0!</v>
      </c>
    </row>
    <row r="103" spans="2:7" x14ac:dyDescent="0.2">
      <c r="B103" s="86" t="s">
        <v>69</v>
      </c>
      <c r="C103" s="89" t="e">
        <f>(C100+C101+C102)/3</f>
        <v>#DIV/0!</v>
      </c>
      <c r="D103" s="89" t="e">
        <f>(D100+D101+D102)/3</f>
        <v>#DIV/0!</v>
      </c>
      <c r="E103" s="89" t="e">
        <f t="shared" ref="E103:G103" si="0">(E100+E101+E102)/3</f>
        <v>#DIV/0!</v>
      </c>
      <c r="F103" s="89" t="e">
        <f t="shared" si="0"/>
        <v>#DIV/0!</v>
      </c>
      <c r="G103" s="89" t="e">
        <f t="shared" si="0"/>
        <v>#DIV/0!</v>
      </c>
    </row>
    <row r="104" spans="2:7" x14ac:dyDescent="0.2">
      <c r="B104" s="223"/>
      <c r="C104" s="223"/>
      <c r="D104" s="223"/>
      <c r="E104" s="223"/>
      <c r="F104" s="223"/>
      <c r="G104" s="223"/>
    </row>
    <row r="105" spans="2:7" x14ac:dyDescent="0.2">
      <c r="B105" s="224"/>
      <c r="C105" s="224"/>
      <c r="D105" s="224"/>
      <c r="E105" s="224"/>
      <c r="F105" s="224"/>
      <c r="G105" s="224"/>
    </row>
    <row r="106" spans="2:7" x14ac:dyDescent="0.2">
      <c r="B106" s="224"/>
      <c r="C106" s="224"/>
      <c r="D106" s="224"/>
      <c r="E106" s="224"/>
      <c r="F106" s="224"/>
      <c r="G106" s="224"/>
    </row>
    <row r="107" spans="2:7" x14ac:dyDescent="0.2">
      <c r="B107" s="224"/>
      <c r="C107" s="224"/>
      <c r="D107" s="224"/>
      <c r="E107" s="224"/>
      <c r="F107" s="224"/>
      <c r="G107" s="224"/>
    </row>
    <row r="108" spans="2:7" x14ac:dyDescent="0.2">
      <c r="B108" s="224"/>
      <c r="C108" s="224"/>
      <c r="D108" s="224"/>
      <c r="E108" s="224"/>
      <c r="F108" s="224"/>
      <c r="G108" s="224"/>
    </row>
    <row r="109" spans="2:7" x14ac:dyDescent="0.2">
      <c r="B109" s="224"/>
      <c r="C109" s="224"/>
      <c r="D109" s="224"/>
      <c r="E109" s="224"/>
      <c r="F109" s="224"/>
      <c r="G109" s="224"/>
    </row>
    <row r="110" spans="2:7" x14ac:dyDescent="0.2">
      <c r="B110" s="224"/>
      <c r="C110" s="224"/>
      <c r="D110" s="224"/>
      <c r="E110" s="224"/>
      <c r="F110" s="224"/>
      <c r="G110" s="224"/>
    </row>
    <row r="111" spans="2:7" x14ac:dyDescent="0.2">
      <c r="B111" s="224"/>
      <c r="C111" s="224"/>
      <c r="D111" s="224"/>
      <c r="E111" s="224"/>
      <c r="F111" s="224"/>
      <c r="G111" s="224"/>
    </row>
    <row r="112" spans="2:7" x14ac:dyDescent="0.2">
      <c r="B112" s="224"/>
      <c r="C112" s="224"/>
      <c r="D112" s="224"/>
      <c r="E112" s="224"/>
      <c r="F112" s="224"/>
      <c r="G112" s="224"/>
    </row>
    <row r="113" spans="2:7" x14ac:dyDescent="0.2">
      <c r="B113" s="224"/>
      <c r="C113" s="224"/>
      <c r="D113" s="224"/>
      <c r="E113" s="224"/>
      <c r="F113" s="224"/>
      <c r="G113" s="224"/>
    </row>
    <row r="114" spans="2:7" x14ac:dyDescent="0.2">
      <c r="B114" s="224"/>
      <c r="C114" s="224"/>
      <c r="D114" s="224"/>
      <c r="E114" s="224"/>
      <c r="F114" s="224"/>
      <c r="G114" s="224"/>
    </row>
    <row r="115" spans="2:7" x14ac:dyDescent="0.2">
      <c r="B115" s="224"/>
      <c r="C115" s="224"/>
      <c r="D115" s="224"/>
      <c r="E115" s="224"/>
      <c r="F115" s="224"/>
      <c r="G115" s="224"/>
    </row>
    <row r="116" spans="2:7" x14ac:dyDescent="0.2">
      <c r="B116" s="224"/>
      <c r="C116" s="224"/>
      <c r="D116" s="224"/>
      <c r="E116" s="224"/>
      <c r="F116" s="224"/>
      <c r="G116" s="224"/>
    </row>
    <row r="117" spans="2:7" x14ac:dyDescent="0.2">
      <c r="B117" s="224"/>
      <c r="C117" s="224"/>
      <c r="D117" s="224"/>
      <c r="E117" s="224"/>
      <c r="F117" s="224"/>
      <c r="G117" s="224"/>
    </row>
    <row r="118" spans="2:7" x14ac:dyDescent="0.2">
      <c r="B118" s="224"/>
      <c r="C118" s="224"/>
      <c r="D118" s="224"/>
      <c r="E118" s="224"/>
      <c r="F118" s="224"/>
      <c r="G118" s="224"/>
    </row>
    <row r="119" spans="2:7" x14ac:dyDescent="0.2">
      <c r="B119" s="224"/>
      <c r="C119" s="224"/>
      <c r="D119" s="224"/>
      <c r="E119" s="224"/>
      <c r="F119" s="224"/>
      <c r="G119" s="224"/>
    </row>
    <row r="120" spans="2:7" x14ac:dyDescent="0.2">
      <c r="B120" s="224"/>
      <c r="C120" s="224"/>
      <c r="D120" s="224"/>
      <c r="E120" s="224"/>
      <c r="F120" s="224"/>
      <c r="G120" s="224"/>
    </row>
    <row r="121" spans="2:7" x14ac:dyDescent="0.2">
      <c r="B121" s="224"/>
      <c r="C121" s="224"/>
      <c r="D121" s="224"/>
      <c r="E121" s="224"/>
      <c r="F121" s="224"/>
      <c r="G121" s="224"/>
    </row>
    <row r="122" spans="2:7" x14ac:dyDescent="0.2">
      <c r="B122" s="224"/>
      <c r="C122" s="224"/>
      <c r="D122" s="224"/>
      <c r="E122" s="224"/>
      <c r="F122" s="224"/>
      <c r="G122" s="224"/>
    </row>
    <row r="123" spans="2:7" x14ac:dyDescent="0.2">
      <c r="B123" s="224"/>
      <c r="C123" s="224"/>
      <c r="D123" s="224"/>
      <c r="E123" s="224"/>
      <c r="F123" s="224"/>
      <c r="G123" s="224"/>
    </row>
    <row r="124" spans="2:7" x14ac:dyDescent="0.2">
      <c r="B124" s="224"/>
      <c r="C124" s="224"/>
      <c r="D124" s="224"/>
      <c r="E124" s="224"/>
      <c r="F124" s="224"/>
      <c r="G124" s="224"/>
    </row>
    <row r="125" spans="2:7" x14ac:dyDescent="0.2">
      <c r="B125" s="224"/>
      <c r="C125" s="224"/>
      <c r="D125" s="224"/>
      <c r="E125" s="224"/>
      <c r="F125" s="224"/>
      <c r="G125" s="224"/>
    </row>
    <row r="126" spans="2:7" x14ac:dyDescent="0.2">
      <c r="B126" s="224"/>
      <c r="C126" s="224"/>
      <c r="D126" s="224"/>
      <c r="E126" s="224"/>
      <c r="F126" s="224"/>
      <c r="G126" s="224"/>
    </row>
    <row r="127" spans="2:7" x14ac:dyDescent="0.2">
      <c r="B127"/>
      <c r="C127"/>
      <c r="D127"/>
      <c r="E127"/>
      <c r="F127"/>
      <c r="G127"/>
    </row>
    <row r="130" spans="2:7" x14ac:dyDescent="0.2">
      <c r="B130" s="169"/>
      <c r="C130" s="169"/>
      <c r="D130" s="169"/>
      <c r="E130" s="169"/>
      <c r="F130" s="169"/>
      <c r="G130" s="169"/>
    </row>
    <row r="131" spans="2:7" ht="15.75" x14ac:dyDescent="0.25">
      <c r="B131" s="216" t="s">
        <v>224</v>
      </c>
      <c r="C131" s="216"/>
      <c r="D131" s="216"/>
      <c r="E131" s="216"/>
      <c r="F131" s="216"/>
      <c r="G131" s="216"/>
    </row>
    <row r="133" spans="2:7" ht="18" x14ac:dyDescent="0.25">
      <c r="B133" s="170" t="s">
        <v>225</v>
      </c>
    </row>
    <row r="134" spans="2:7" ht="18" x14ac:dyDescent="0.25">
      <c r="B134" s="171" t="s">
        <v>226</v>
      </c>
    </row>
    <row r="135" spans="2:7" ht="18" x14ac:dyDescent="0.25">
      <c r="B135" s="171" t="s">
        <v>227</v>
      </c>
    </row>
    <row r="136" spans="2:7" ht="18" x14ac:dyDescent="0.25">
      <c r="B136" s="171" t="s">
        <v>228</v>
      </c>
    </row>
    <row r="141" spans="2:7" x14ac:dyDescent="0.2">
      <c r="B141" s="152"/>
      <c r="C141" s="152"/>
      <c r="D141" s="152"/>
      <c r="E141" s="152"/>
      <c r="F141" s="152"/>
      <c r="G141" s="152"/>
    </row>
  </sheetData>
  <mergeCells count="136">
    <mergeCell ref="B84:G88"/>
    <mergeCell ref="D10:G10"/>
    <mergeCell ref="B11:C11"/>
    <mergeCell ref="D11:G11"/>
    <mergeCell ref="B12:C12"/>
    <mergeCell ref="D12:G12"/>
    <mergeCell ref="B1:G4"/>
    <mergeCell ref="B7:G7"/>
    <mergeCell ref="B5:G5"/>
    <mergeCell ref="B9:G9"/>
    <mergeCell ref="B10:C10"/>
    <mergeCell ref="D16:G16"/>
    <mergeCell ref="B13:C13"/>
    <mergeCell ref="D13:G13"/>
    <mergeCell ref="B14:C14"/>
    <mergeCell ref="D14:G14"/>
    <mergeCell ref="B15:C15"/>
    <mergeCell ref="D15:G15"/>
    <mergeCell ref="B27:C27"/>
    <mergeCell ref="D27:G27"/>
    <mergeCell ref="B28:C28"/>
    <mergeCell ref="D28:G28"/>
    <mergeCell ref="B17:C17"/>
    <mergeCell ref="D17:G17"/>
    <mergeCell ref="B18:C18"/>
    <mergeCell ref="D18:G18"/>
    <mergeCell ref="B19:C19"/>
    <mergeCell ref="D19:G19"/>
    <mergeCell ref="B22:C22"/>
    <mergeCell ref="B23:C23"/>
    <mergeCell ref="B24:C24"/>
    <mergeCell ref="B25:C25"/>
    <mergeCell ref="D20:G20"/>
    <mergeCell ref="D21:G21"/>
    <mergeCell ref="D22:G22"/>
    <mergeCell ref="D23:G23"/>
    <mergeCell ref="D24:G24"/>
    <mergeCell ref="D25:G25"/>
    <mergeCell ref="B26:C26"/>
    <mergeCell ref="B34:C34"/>
    <mergeCell ref="D34:G34"/>
    <mergeCell ref="C35:D35"/>
    <mergeCell ref="F35:G35"/>
    <mergeCell ref="B36:B37"/>
    <mergeCell ref="C36:D37"/>
    <mergeCell ref="E36:E37"/>
    <mergeCell ref="F36:G37"/>
    <mergeCell ref="B29:C29"/>
    <mergeCell ref="D29:G29"/>
    <mergeCell ref="B30:C30"/>
    <mergeCell ref="D30:G30"/>
    <mergeCell ref="B33:G33"/>
    <mergeCell ref="C40:D41"/>
    <mergeCell ref="E40:E41"/>
    <mergeCell ref="F40:G41"/>
    <mergeCell ref="B42:B43"/>
    <mergeCell ref="C42:D42"/>
    <mergeCell ref="F42:G42"/>
    <mergeCell ref="C43:D43"/>
    <mergeCell ref="F43:G43"/>
    <mergeCell ref="B38:B39"/>
    <mergeCell ref="C38:D38"/>
    <mergeCell ref="F38:G38"/>
    <mergeCell ref="C39:D39"/>
    <mergeCell ref="F39:G39"/>
    <mergeCell ref="B48:C48"/>
    <mergeCell ref="D48:G48"/>
    <mergeCell ref="C49:D49"/>
    <mergeCell ref="F49:G49"/>
    <mergeCell ref="B50:B51"/>
    <mergeCell ref="C50:D51"/>
    <mergeCell ref="E50:E51"/>
    <mergeCell ref="F50:G51"/>
    <mergeCell ref="B44:B45"/>
    <mergeCell ref="C44:D44"/>
    <mergeCell ref="F44:G44"/>
    <mergeCell ref="C45:D45"/>
    <mergeCell ref="F45:G45"/>
    <mergeCell ref="B47:G47"/>
    <mergeCell ref="C55:D55"/>
    <mergeCell ref="F55:G55"/>
    <mergeCell ref="B56:B57"/>
    <mergeCell ref="C56:D56"/>
    <mergeCell ref="F56:G56"/>
    <mergeCell ref="C57:D57"/>
    <mergeCell ref="F57:G57"/>
    <mergeCell ref="B52:B53"/>
    <mergeCell ref="C52:D53"/>
    <mergeCell ref="E52:E53"/>
    <mergeCell ref="F52:G53"/>
    <mergeCell ref="C54:D54"/>
    <mergeCell ref="F54:G54"/>
    <mergeCell ref="B65:G65"/>
    <mergeCell ref="B66:C66"/>
    <mergeCell ref="D66:G66"/>
    <mergeCell ref="C67:E67"/>
    <mergeCell ref="C68:E68"/>
    <mergeCell ref="B62:B63"/>
    <mergeCell ref="C62:D62"/>
    <mergeCell ref="F62:G62"/>
    <mergeCell ref="C63:D63"/>
    <mergeCell ref="F63:G63"/>
    <mergeCell ref="B60:B61"/>
    <mergeCell ref="C60:D60"/>
    <mergeCell ref="F60:G60"/>
    <mergeCell ref="C61:D61"/>
    <mergeCell ref="F61:G61"/>
    <mergeCell ref="B58:B59"/>
    <mergeCell ref="C58:D58"/>
    <mergeCell ref="F58:G58"/>
    <mergeCell ref="C59:D59"/>
    <mergeCell ref="F59:G59"/>
    <mergeCell ref="B131:G131"/>
    <mergeCell ref="B96:B97"/>
    <mergeCell ref="F67:G67"/>
    <mergeCell ref="F68:G68"/>
    <mergeCell ref="F69:G69"/>
    <mergeCell ref="F70:G70"/>
    <mergeCell ref="F71:G71"/>
    <mergeCell ref="F74:G74"/>
    <mergeCell ref="B104:G126"/>
    <mergeCell ref="B94:G94"/>
    <mergeCell ref="C72:E72"/>
    <mergeCell ref="C73:E73"/>
    <mergeCell ref="F73:G73"/>
    <mergeCell ref="F72:G72"/>
    <mergeCell ref="B90:G90"/>
    <mergeCell ref="B91:G91"/>
    <mergeCell ref="B77:G82"/>
    <mergeCell ref="B89:G89"/>
    <mergeCell ref="C69:E69"/>
    <mergeCell ref="C70:E70"/>
    <mergeCell ref="C71:E71"/>
    <mergeCell ref="C74:E74"/>
    <mergeCell ref="B76:G76"/>
    <mergeCell ref="B83:G83"/>
  </mergeCells>
  <pageMargins left="0.70866141732283472" right="0.70866141732283472" top="0.19685039370078741" bottom="0.74803149606299213" header="0.31496062992125984" footer="0.31496062992125984"/>
  <pageSetup paperSize="9" scale="75" fitToHeight="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1"/>
  <dimension ref="A1:Q117"/>
  <sheetViews>
    <sheetView zoomScale="80" zoomScaleNormal="80" zoomScaleSheetLayoutView="30" workbookViewId="0">
      <pane xSplit="1" ySplit="1" topLeftCell="B2" activePane="bottomRight" state="frozen"/>
      <selection pane="topRight" activeCell="B1" sqref="B1"/>
      <selection pane="bottomLeft" activeCell="A2" sqref="A2"/>
      <selection pane="bottomRight" activeCell="G12" sqref="G12"/>
    </sheetView>
  </sheetViews>
  <sheetFormatPr defaultRowHeight="12.75" x14ac:dyDescent="0.2"/>
  <cols>
    <col min="1" max="1" width="15.7109375" style="1" customWidth="1"/>
    <col min="2" max="2" width="5.7109375" customWidth="1"/>
    <col min="3" max="3" width="16.7109375" style="41" customWidth="1"/>
    <col min="4" max="4" width="45.7109375" style="35" hidden="1" customWidth="1"/>
    <col min="5" max="5" width="24.7109375" style="117" customWidth="1"/>
    <col min="6" max="7" width="6.28515625" style="41" customWidth="1"/>
    <col min="8" max="8" width="28.5703125" customWidth="1"/>
    <col min="9" max="9" width="25.140625" customWidth="1"/>
    <col min="10" max="10" width="26.85546875" customWidth="1"/>
    <col min="11" max="11" width="23.140625" bestFit="1" customWidth="1"/>
    <col min="12" max="12" width="21.5703125" customWidth="1"/>
    <col min="13" max="13" width="23.42578125" customWidth="1"/>
  </cols>
  <sheetData>
    <row r="1" spans="1:17" s="109" customFormat="1" ht="69.75" customHeight="1" x14ac:dyDescent="0.2">
      <c r="A1" s="79" t="s">
        <v>2</v>
      </c>
      <c r="B1" s="297" t="s">
        <v>3</v>
      </c>
      <c r="C1" s="297"/>
      <c r="D1" s="108" t="s">
        <v>44</v>
      </c>
      <c r="E1" s="79" t="s">
        <v>160</v>
      </c>
      <c r="F1" s="292" t="s">
        <v>161</v>
      </c>
      <c r="G1" s="293"/>
      <c r="H1" s="79" t="s">
        <v>54</v>
      </c>
      <c r="I1" s="79" t="s">
        <v>55</v>
      </c>
      <c r="J1" s="79" t="s">
        <v>155</v>
      </c>
      <c r="K1" s="79" t="s">
        <v>58</v>
      </c>
      <c r="L1" s="79" t="s">
        <v>141</v>
      </c>
      <c r="M1" s="79" t="s">
        <v>159</v>
      </c>
    </row>
    <row r="2" spans="1:17" s="109" customFormat="1" ht="30" customHeight="1" x14ac:dyDescent="0.2">
      <c r="A2" s="299" t="s">
        <v>49</v>
      </c>
      <c r="B2" s="302">
        <v>1</v>
      </c>
      <c r="C2" s="305" t="s">
        <v>6</v>
      </c>
      <c r="D2" s="108"/>
      <c r="E2" s="294"/>
      <c r="F2" s="139" t="s">
        <v>163</v>
      </c>
      <c r="G2" s="140"/>
      <c r="H2" s="135"/>
      <c r="I2" s="134"/>
      <c r="J2" s="134"/>
      <c r="K2" s="134"/>
      <c r="L2" s="134"/>
      <c r="M2" s="134"/>
    </row>
    <row r="3" spans="1:17" s="109" customFormat="1" ht="30" customHeight="1" x14ac:dyDescent="0.2">
      <c r="A3" s="300"/>
      <c r="B3" s="303"/>
      <c r="C3" s="306"/>
      <c r="D3" s="108"/>
      <c r="E3" s="295"/>
      <c r="F3" s="139" t="s">
        <v>167</v>
      </c>
      <c r="G3" s="140"/>
      <c r="H3" s="135"/>
      <c r="I3" s="134"/>
      <c r="J3" s="134"/>
      <c r="K3" s="134"/>
      <c r="L3" s="134"/>
      <c r="M3" s="134"/>
    </row>
    <row r="4" spans="1:17" s="109" customFormat="1" ht="30" customHeight="1" x14ac:dyDescent="0.2">
      <c r="A4" s="300"/>
      <c r="B4" s="303"/>
      <c r="C4" s="306"/>
      <c r="D4" s="108"/>
      <c r="E4" s="295"/>
      <c r="F4" s="139" t="s">
        <v>164</v>
      </c>
      <c r="G4" s="140"/>
      <c r="H4" s="135"/>
      <c r="I4" s="134"/>
      <c r="J4" s="134"/>
      <c r="K4" s="134"/>
      <c r="L4" s="134"/>
      <c r="M4" s="134"/>
    </row>
    <row r="5" spans="1:17" s="109" customFormat="1" ht="30" customHeight="1" x14ac:dyDescent="0.2">
      <c r="A5" s="300"/>
      <c r="B5" s="303"/>
      <c r="C5" s="306"/>
      <c r="D5" s="108"/>
      <c r="E5" s="295"/>
      <c r="F5" s="139" t="s">
        <v>165</v>
      </c>
      <c r="G5" s="140"/>
      <c r="H5" s="135"/>
      <c r="I5" s="134"/>
      <c r="J5" s="134"/>
      <c r="K5" s="134"/>
      <c r="L5" s="134"/>
      <c r="M5" s="134"/>
    </row>
    <row r="6" spans="1:17" ht="30" customHeight="1" x14ac:dyDescent="0.2">
      <c r="A6" s="300"/>
      <c r="B6" s="304"/>
      <c r="C6" s="307"/>
      <c r="D6" s="30" t="s">
        <v>71</v>
      </c>
      <c r="E6" s="296"/>
      <c r="F6" s="139" t="s">
        <v>166</v>
      </c>
      <c r="G6" s="140"/>
      <c r="H6" s="135"/>
      <c r="I6" s="5"/>
      <c r="J6" s="5"/>
      <c r="K6" s="5"/>
      <c r="L6" s="5"/>
      <c r="M6" s="5"/>
      <c r="P6" s="138"/>
      <c r="Q6" s="138"/>
    </row>
    <row r="7" spans="1:17" ht="30" customHeight="1" x14ac:dyDescent="0.2">
      <c r="A7" s="300"/>
      <c r="B7" s="302">
        <v>2</v>
      </c>
      <c r="C7" s="305" t="s">
        <v>4</v>
      </c>
      <c r="D7" s="30"/>
      <c r="E7" s="294"/>
      <c r="F7" s="139" t="s">
        <v>163</v>
      </c>
      <c r="G7" s="140"/>
      <c r="H7" s="135"/>
      <c r="I7" s="5"/>
      <c r="J7" s="5"/>
      <c r="K7" s="5"/>
      <c r="L7" s="5"/>
      <c r="M7" s="5"/>
      <c r="P7" s="138"/>
      <c r="Q7" s="138"/>
    </row>
    <row r="8" spans="1:17" ht="30" customHeight="1" x14ac:dyDescent="0.2">
      <c r="A8" s="300"/>
      <c r="B8" s="303"/>
      <c r="C8" s="306"/>
      <c r="D8" s="30"/>
      <c r="E8" s="295"/>
      <c r="F8" s="139" t="s">
        <v>167</v>
      </c>
      <c r="G8" s="140"/>
      <c r="H8" s="135"/>
      <c r="I8" s="5"/>
      <c r="J8" s="5"/>
      <c r="K8" s="5"/>
      <c r="L8" s="5"/>
      <c r="M8" s="5"/>
      <c r="P8" s="138"/>
      <c r="Q8" s="138"/>
    </row>
    <row r="9" spans="1:17" ht="30" customHeight="1" x14ac:dyDescent="0.2">
      <c r="A9" s="300"/>
      <c r="B9" s="303"/>
      <c r="C9" s="306"/>
      <c r="D9" s="30"/>
      <c r="E9" s="295"/>
      <c r="F9" s="139" t="s">
        <v>164</v>
      </c>
      <c r="G9" s="140"/>
      <c r="H9" s="135"/>
      <c r="I9" s="5"/>
      <c r="J9" s="5"/>
      <c r="K9" s="5"/>
      <c r="L9" s="5"/>
      <c r="M9" s="5"/>
      <c r="P9" s="138"/>
      <c r="Q9" s="138"/>
    </row>
    <row r="10" spans="1:17" ht="30" customHeight="1" x14ac:dyDescent="0.2">
      <c r="A10" s="300"/>
      <c r="B10" s="303"/>
      <c r="C10" s="306"/>
      <c r="D10" s="30"/>
      <c r="E10" s="295"/>
      <c r="F10" s="139" t="s">
        <v>165</v>
      </c>
      <c r="G10" s="140"/>
      <c r="H10" s="135"/>
      <c r="I10" s="5"/>
      <c r="J10" s="5"/>
      <c r="K10" s="5"/>
      <c r="L10" s="5"/>
      <c r="M10" s="5"/>
      <c r="P10" s="138"/>
      <c r="Q10" s="138"/>
    </row>
    <row r="11" spans="1:17" ht="30" customHeight="1" x14ac:dyDescent="0.2">
      <c r="A11" s="300"/>
      <c r="B11" s="304"/>
      <c r="C11" s="307"/>
      <c r="D11" s="30" t="s">
        <v>72</v>
      </c>
      <c r="E11" s="296"/>
      <c r="F11" s="139" t="s">
        <v>166</v>
      </c>
      <c r="G11" s="140"/>
      <c r="H11" s="5"/>
      <c r="I11" s="5"/>
      <c r="J11" s="5"/>
      <c r="K11" s="5"/>
      <c r="L11" s="5"/>
      <c r="M11" s="5"/>
      <c r="P11" s="138"/>
      <c r="Q11" s="138"/>
    </row>
    <row r="12" spans="1:17" ht="30" customHeight="1" x14ac:dyDescent="0.2">
      <c r="A12" s="300"/>
      <c r="B12" s="302">
        <v>3</v>
      </c>
      <c r="C12" s="305" t="s">
        <v>5</v>
      </c>
      <c r="D12" s="30"/>
      <c r="E12" s="308"/>
      <c r="F12" s="139" t="s">
        <v>163</v>
      </c>
      <c r="G12" s="140"/>
      <c r="H12" s="5"/>
      <c r="I12" s="5"/>
      <c r="J12" s="5"/>
      <c r="K12" s="5"/>
      <c r="L12" s="5"/>
      <c r="M12" s="5"/>
      <c r="P12" s="138"/>
      <c r="Q12" s="138"/>
    </row>
    <row r="13" spans="1:17" ht="30" customHeight="1" x14ac:dyDescent="0.2">
      <c r="A13" s="300"/>
      <c r="B13" s="303"/>
      <c r="C13" s="306"/>
      <c r="D13" s="30"/>
      <c r="E13" s="309"/>
      <c r="F13" s="139" t="s">
        <v>167</v>
      </c>
      <c r="G13" s="140"/>
      <c r="H13" s="5"/>
      <c r="I13" s="5"/>
      <c r="J13" s="5"/>
      <c r="K13" s="5"/>
      <c r="L13" s="5"/>
      <c r="M13" s="5"/>
      <c r="P13" s="138"/>
      <c r="Q13" s="138"/>
    </row>
    <row r="14" spans="1:17" ht="30" customHeight="1" x14ac:dyDescent="0.2">
      <c r="A14" s="300"/>
      <c r="B14" s="303"/>
      <c r="C14" s="306"/>
      <c r="D14" s="30"/>
      <c r="E14" s="309"/>
      <c r="F14" s="139" t="s">
        <v>164</v>
      </c>
      <c r="G14" s="140"/>
      <c r="H14" s="5"/>
      <c r="I14" s="5"/>
      <c r="J14" s="5"/>
      <c r="K14" s="5"/>
      <c r="L14" s="5"/>
      <c r="M14" s="5"/>
      <c r="P14" s="138"/>
      <c r="Q14" s="138"/>
    </row>
    <row r="15" spans="1:17" ht="30" customHeight="1" x14ac:dyDescent="0.2">
      <c r="A15" s="300"/>
      <c r="B15" s="303"/>
      <c r="C15" s="306"/>
      <c r="D15" s="30"/>
      <c r="E15" s="309"/>
      <c r="F15" s="139" t="s">
        <v>165</v>
      </c>
      <c r="G15" s="140"/>
      <c r="H15" s="5"/>
      <c r="I15" s="5"/>
      <c r="J15" s="5"/>
      <c r="K15" s="5"/>
      <c r="L15" s="5"/>
      <c r="M15" s="5"/>
      <c r="P15" s="138"/>
      <c r="Q15" s="138"/>
    </row>
    <row r="16" spans="1:17" ht="30" customHeight="1" x14ac:dyDescent="0.2">
      <c r="A16" s="301"/>
      <c r="B16" s="304"/>
      <c r="C16" s="307"/>
      <c r="D16" s="30" t="s">
        <v>139</v>
      </c>
      <c r="E16" s="310"/>
      <c r="F16" s="139" t="s">
        <v>166</v>
      </c>
      <c r="G16" s="140"/>
      <c r="H16" s="5"/>
      <c r="I16" s="5"/>
      <c r="J16" s="5"/>
      <c r="K16" s="5"/>
      <c r="L16" s="5"/>
      <c r="M16" s="5"/>
    </row>
    <row r="17" spans="1:13" ht="12.75" customHeight="1" x14ac:dyDescent="0.2">
      <c r="A17" s="8"/>
      <c r="B17" s="9"/>
      <c r="C17" s="37"/>
      <c r="D17" s="31"/>
      <c r="E17" s="116"/>
      <c r="F17" s="38"/>
      <c r="G17" s="38"/>
      <c r="H17" s="10"/>
      <c r="I17" s="10"/>
      <c r="J17" s="10"/>
      <c r="K17" s="10"/>
      <c r="L17" s="10"/>
      <c r="M17" s="10"/>
    </row>
    <row r="18" spans="1:13" ht="30" customHeight="1" x14ac:dyDescent="0.2">
      <c r="A18" s="298" t="s">
        <v>18</v>
      </c>
      <c r="B18" s="302">
        <v>1</v>
      </c>
      <c r="C18" s="317" t="s">
        <v>6</v>
      </c>
      <c r="D18" s="30" t="s">
        <v>73</v>
      </c>
      <c r="E18" s="320"/>
      <c r="F18" s="139" t="s">
        <v>163</v>
      </c>
      <c r="G18" s="140"/>
      <c r="H18" s="103"/>
      <c r="I18" s="6"/>
      <c r="J18" s="98"/>
      <c r="K18" s="5"/>
      <c r="L18" s="5"/>
      <c r="M18" s="5"/>
    </row>
    <row r="19" spans="1:13" ht="30" customHeight="1" x14ac:dyDescent="0.2">
      <c r="A19" s="298"/>
      <c r="B19" s="303"/>
      <c r="C19" s="318"/>
      <c r="D19" s="30"/>
      <c r="E19" s="321"/>
      <c r="F19" s="139" t="s">
        <v>167</v>
      </c>
      <c r="G19" s="140"/>
      <c r="H19" s="103"/>
      <c r="I19" s="6"/>
      <c r="J19" s="98"/>
      <c r="K19" s="5"/>
      <c r="L19" s="5"/>
      <c r="M19" s="5"/>
    </row>
    <row r="20" spans="1:13" ht="30" customHeight="1" x14ac:dyDescent="0.2">
      <c r="A20" s="298"/>
      <c r="B20" s="303"/>
      <c r="C20" s="318"/>
      <c r="D20" s="30"/>
      <c r="E20" s="321"/>
      <c r="F20" s="139" t="s">
        <v>164</v>
      </c>
      <c r="G20" s="140"/>
      <c r="H20" s="103"/>
      <c r="I20" s="6"/>
      <c r="J20" s="98"/>
      <c r="K20" s="5"/>
      <c r="L20" s="5"/>
      <c r="M20" s="5"/>
    </row>
    <row r="21" spans="1:13" ht="30" customHeight="1" x14ac:dyDescent="0.2">
      <c r="A21" s="298"/>
      <c r="B21" s="303"/>
      <c r="C21" s="318"/>
      <c r="D21" s="30"/>
      <c r="E21" s="321"/>
      <c r="F21" s="139" t="s">
        <v>165</v>
      </c>
      <c r="G21" s="140"/>
      <c r="H21" s="103"/>
      <c r="I21" s="6"/>
      <c r="J21" s="98"/>
      <c r="K21" s="5"/>
      <c r="L21" s="5"/>
      <c r="M21" s="5"/>
    </row>
    <row r="22" spans="1:13" ht="30" customHeight="1" x14ac:dyDescent="0.2">
      <c r="A22" s="298"/>
      <c r="B22" s="304"/>
      <c r="C22" s="319"/>
      <c r="D22" s="30"/>
      <c r="E22" s="322"/>
      <c r="F22" s="139" t="s">
        <v>166</v>
      </c>
      <c r="G22" s="140"/>
      <c r="H22" s="103"/>
      <c r="I22" s="6"/>
      <c r="J22" s="98"/>
      <c r="K22" s="5"/>
      <c r="L22" s="5"/>
      <c r="M22" s="5"/>
    </row>
    <row r="23" spans="1:13" ht="30" customHeight="1" x14ac:dyDescent="0.2">
      <c r="A23" s="298"/>
      <c r="B23" s="302">
        <v>2</v>
      </c>
      <c r="C23" s="323" t="s">
        <v>19</v>
      </c>
      <c r="D23" s="30"/>
      <c r="E23" s="320"/>
      <c r="F23" s="139" t="s">
        <v>163</v>
      </c>
      <c r="G23" s="140"/>
      <c r="H23" s="103"/>
      <c r="I23" s="6"/>
      <c r="J23" s="98"/>
      <c r="K23" s="5"/>
      <c r="L23" s="5"/>
      <c r="M23" s="5"/>
    </row>
    <row r="24" spans="1:13" ht="30" customHeight="1" x14ac:dyDescent="0.2">
      <c r="A24" s="298"/>
      <c r="B24" s="303"/>
      <c r="C24" s="324"/>
      <c r="D24" s="30"/>
      <c r="E24" s="321"/>
      <c r="F24" s="139" t="s">
        <v>167</v>
      </c>
      <c r="G24" s="140"/>
      <c r="H24" s="103"/>
      <c r="I24" s="6"/>
      <c r="J24" s="98"/>
      <c r="K24" s="5"/>
      <c r="L24" s="5"/>
      <c r="M24" s="5"/>
    </row>
    <row r="25" spans="1:13" ht="30" customHeight="1" x14ac:dyDescent="0.2">
      <c r="A25" s="298"/>
      <c r="B25" s="303"/>
      <c r="C25" s="324"/>
      <c r="D25" s="30"/>
      <c r="E25" s="321"/>
      <c r="F25" s="139" t="s">
        <v>164</v>
      </c>
      <c r="G25" s="140"/>
      <c r="H25" s="103"/>
      <c r="I25" s="6"/>
      <c r="J25" s="98"/>
      <c r="K25" s="5"/>
      <c r="L25" s="5"/>
      <c r="M25" s="5"/>
    </row>
    <row r="26" spans="1:13" ht="30" customHeight="1" x14ac:dyDescent="0.2">
      <c r="A26" s="298"/>
      <c r="B26" s="303"/>
      <c r="C26" s="324"/>
      <c r="D26" s="30"/>
      <c r="E26" s="321"/>
      <c r="F26" s="139" t="s">
        <v>165</v>
      </c>
      <c r="G26" s="140"/>
      <c r="H26" s="103"/>
      <c r="I26" s="6"/>
      <c r="J26" s="98"/>
      <c r="K26" s="5"/>
      <c r="L26" s="5"/>
      <c r="M26" s="5"/>
    </row>
    <row r="27" spans="1:13" ht="30" customHeight="1" x14ac:dyDescent="0.2">
      <c r="A27" s="298"/>
      <c r="B27" s="304"/>
      <c r="C27" s="325"/>
      <c r="D27" s="30" t="s">
        <v>142</v>
      </c>
      <c r="E27" s="322"/>
      <c r="F27" s="139" t="s">
        <v>166</v>
      </c>
      <c r="G27" s="140"/>
      <c r="H27" s="5"/>
      <c r="I27" s="5"/>
      <c r="J27" s="5"/>
      <c r="K27" s="5"/>
      <c r="L27" s="5"/>
      <c r="M27" s="5"/>
    </row>
    <row r="28" spans="1:13" ht="12.75" customHeight="1" x14ac:dyDescent="0.2">
      <c r="A28" s="8"/>
      <c r="B28" s="11"/>
      <c r="C28" s="37"/>
      <c r="D28" s="31"/>
      <c r="E28" s="116"/>
      <c r="F28" s="38"/>
      <c r="G28" s="38"/>
      <c r="H28" s="10"/>
      <c r="I28" s="10"/>
      <c r="J28" s="10"/>
      <c r="K28" s="10"/>
      <c r="L28" s="10"/>
      <c r="M28" s="10"/>
    </row>
    <row r="29" spans="1:13" ht="30" customHeight="1" x14ac:dyDescent="0.2">
      <c r="A29" s="298" t="s">
        <v>34</v>
      </c>
      <c r="B29" s="302">
        <v>1</v>
      </c>
      <c r="C29" s="311" t="s">
        <v>168</v>
      </c>
      <c r="D29" s="30" t="s">
        <v>74</v>
      </c>
      <c r="E29" s="314"/>
      <c r="F29" s="139" t="s">
        <v>163</v>
      </c>
      <c r="G29" s="140"/>
      <c r="H29" s="104"/>
      <c r="I29" s="5"/>
      <c r="J29" s="5"/>
      <c r="K29" s="5"/>
      <c r="L29" s="5"/>
      <c r="M29" s="5"/>
    </row>
    <row r="30" spans="1:13" ht="30" customHeight="1" x14ac:dyDescent="0.2">
      <c r="A30" s="298"/>
      <c r="B30" s="303"/>
      <c r="C30" s="312"/>
      <c r="D30" s="30"/>
      <c r="E30" s="315"/>
      <c r="F30" s="139" t="s">
        <v>167</v>
      </c>
      <c r="G30" s="140"/>
      <c r="H30" s="104"/>
      <c r="I30" s="5"/>
      <c r="J30" s="5"/>
      <c r="K30" s="5"/>
      <c r="L30" s="5"/>
      <c r="M30" s="5"/>
    </row>
    <row r="31" spans="1:13" ht="30" customHeight="1" x14ac:dyDescent="0.2">
      <c r="A31" s="298"/>
      <c r="B31" s="303"/>
      <c r="C31" s="312"/>
      <c r="D31" s="30"/>
      <c r="E31" s="315"/>
      <c r="F31" s="139" t="s">
        <v>164</v>
      </c>
      <c r="G31" s="140"/>
      <c r="H31" s="104"/>
      <c r="I31" s="5"/>
      <c r="J31" s="5"/>
      <c r="K31" s="5"/>
      <c r="L31" s="5"/>
      <c r="M31" s="5"/>
    </row>
    <row r="32" spans="1:13" ht="30" customHeight="1" x14ac:dyDescent="0.2">
      <c r="A32" s="298"/>
      <c r="B32" s="303"/>
      <c r="C32" s="312"/>
      <c r="D32" s="30"/>
      <c r="E32" s="315"/>
      <c r="F32" s="139" t="s">
        <v>165</v>
      </c>
      <c r="G32" s="140"/>
      <c r="H32" s="104"/>
      <c r="I32" s="5"/>
      <c r="J32" s="5"/>
      <c r="K32" s="5"/>
      <c r="L32" s="5"/>
      <c r="M32" s="5"/>
    </row>
    <row r="33" spans="1:13" ht="30" customHeight="1" x14ac:dyDescent="0.2">
      <c r="A33" s="298"/>
      <c r="B33" s="304"/>
      <c r="C33" s="313"/>
      <c r="D33" s="30"/>
      <c r="E33" s="316"/>
      <c r="F33" s="139" t="s">
        <v>166</v>
      </c>
      <c r="G33" s="140"/>
      <c r="H33" s="104"/>
      <c r="I33" s="5"/>
      <c r="J33" s="5"/>
      <c r="K33" s="5"/>
      <c r="L33" s="5"/>
      <c r="M33" s="5"/>
    </row>
    <row r="34" spans="1:13" ht="30" customHeight="1" x14ac:dyDescent="0.2">
      <c r="A34" s="298"/>
      <c r="B34" s="302">
        <v>2</v>
      </c>
      <c r="C34" s="305" t="s">
        <v>8</v>
      </c>
      <c r="D34" s="30"/>
      <c r="E34" s="314"/>
      <c r="F34" s="139" t="s">
        <v>163</v>
      </c>
      <c r="G34" s="140"/>
      <c r="H34" s="104"/>
      <c r="I34" s="5"/>
      <c r="J34" s="5"/>
      <c r="K34" s="5"/>
      <c r="L34" s="5"/>
      <c r="M34" s="5"/>
    </row>
    <row r="35" spans="1:13" ht="30" customHeight="1" x14ac:dyDescent="0.2">
      <c r="A35" s="298"/>
      <c r="B35" s="303"/>
      <c r="C35" s="306"/>
      <c r="D35" s="30"/>
      <c r="E35" s="315"/>
      <c r="F35" s="139" t="s">
        <v>167</v>
      </c>
      <c r="G35" s="140"/>
      <c r="H35" s="104"/>
      <c r="I35" s="5"/>
      <c r="J35" s="5"/>
      <c r="K35" s="5"/>
      <c r="L35" s="5"/>
      <c r="M35" s="5"/>
    </row>
    <row r="36" spans="1:13" ht="30" customHeight="1" x14ac:dyDescent="0.2">
      <c r="A36" s="298"/>
      <c r="B36" s="303"/>
      <c r="C36" s="306"/>
      <c r="D36" s="30"/>
      <c r="E36" s="315"/>
      <c r="F36" s="139" t="s">
        <v>164</v>
      </c>
      <c r="G36" s="140"/>
      <c r="H36" s="104"/>
      <c r="I36" s="5"/>
      <c r="J36" s="5"/>
      <c r="K36" s="5"/>
      <c r="L36" s="5"/>
      <c r="M36" s="5"/>
    </row>
    <row r="37" spans="1:13" ht="30" customHeight="1" x14ac:dyDescent="0.2">
      <c r="A37" s="298"/>
      <c r="B37" s="303"/>
      <c r="C37" s="306"/>
      <c r="D37" s="30"/>
      <c r="E37" s="315"/>
      <c r="F37" s="139" t="s">
        <v>165</v>
      </c>
      <c r="G37" s="140"/>
      <c r="H37" s="104"/>
      <c r="I37" s="5"/>
      <c r="J37" s="5"/>
      <c r="K37" s="5"/>
      <c r="L37" s="5"/>
      <c r="M37" s="5"/>
    </row>
    <row r="38" spans="1:13" ht="30" customHeight="1" x14ac:dyDescent="0.2">
      <c r="A38" s="298"/>
      <c r="B38" s="304"/>
      <c r="C38" s="307"/>
      <c r="D38" s="30" t="s">
        <v>75</v>
      </c>
      <c r="E38" s="316"/>
      <c r="F38" s="139" t="s">
        <v>166</v>
      </c>
      <c r="G38" s="140"/>
      <c r="H38" s="5"/>
      <c r="I38" s="5"/>
      <c r="J38" s="5"/>
      <c r="K38" s="5"/>
      <c r="L38" s="5"/>
      <c r="M38" s="5"/>
    </row>
    <row r="39" spans="1:13" ht="30" customHeight="1" x14ac:dyDescent="0.2">
      <c r="A39" s="298"/>
      <c r="B39" s="302">
        <v>3</v>
      </c>
      <c r="C39" s="326" t="s">
        <v>9</v>
      </c>
      <c r="D39" s="30"/>
      <c r="E39" s="314"/>
      <c r="F39" s="139" t="s">
        <v>163</v>
      </c>
      <c r="G39" s="140"/>
      <c r="H39" s="5"/>
      <c r="I39" s="5"/>
      <c r="J39" s="5"/>
      <c r="K39" s="5"/>
      <c r="L39" s="5"/>
      <c r="M39" s="5"/>
    </row>
    <row r="40" spans="1:13" ht="30" customHeight="1" x14ac:dyDescent="0.2">
      <c r="A40" s="298"/>
      <c r="B40" s="303"/>
      <c r="C40" s="327"/>
      <c r="D40" s="30"/>
      <c r="E40" s="315"/>
      <c r="F40" s="139" t="s">
        <v>167</v>
      </c>
      <c r="G40" s="140"/>
      <c r="H40" s="5"/>
      <c r="I40" s="5"/>
      <c r="J40" s="5"/>
      <c r="K40" s="5"/>
      <c r="L40" s="5"/>
      <c r="M40" s="5"/>
    </row>
    <row r="41" spans="1:13" ht="30" customHeight="1" x14ac:dyDescent="0.2">
      <c r="A41" s="298"/>
      <c r="B41" s="303"/>
      <c r="C41" s="327"/>
      <c r="D41" s="30"/>
      <c r="E41" s="315"/>
      <c r="F41" s="139" t="s">
        <v>164</v>
      </c>
      <c r="G41" s="140"/>
      <c r="H41" s="5"/>
      <c r="I41" s="5"/>
      <c r="J41" s="5"/>
      <c r="K41" s="5"/>
      <c r="L41" s="5"/>
      <c r="M41" s="5"/>
    </row>
    <row r="42" spans="1:13" ht="30" customHeight="1" x14ac:dyDescent="0.2">
      <c r="A42" s="298"/>
      <c r="B42" s="303"/>
      <c r="C42" s="327"/>
      <c r="D42" s="30"/>
      <c r="E42" s="315"/>
      <c r="F42" s="139" t="s">
        <v>165</v>
      </c>
      <c r="G42" s="140"/>
      <c r="H42" s="5"/>
      <c r="I42" s="5"/>
      <c r="J42" s="5"/>
      <c r="K42" s="5"/>
      <c r="L42" s="5"/>
      <c r="M42" s="5"/>
    </row>
    <row r="43" spans="1:13" ht="30" customHeight="1" x14ac:dyDescent="0.2">
      <c r="A43" s="298"/>
      <c r="B43" s="304"/>
      <c r="C43" s="328"/>
      <c r="D43" s="30" t="s">
        <v>76</v>
      </c>
      <c r="E43" s="316"/>
      <c r="F43" s="139" t="s">
        <v>166</v>
      </c>
      <c r="G43" s="140"/>
      <c r="H43" s="5"/>
      <c r="I43" s="5"/>
      <c r="J43" s="5"/>
      <c r="K43" s="5"/>
      <c r="L43" s="5"/>
      <c r="M43" s="5"/>
    </row>
    <row r="44" spans="1:13" ht="30" customHeight="1" x14ac:dyDescent="0.2">
      <c r="A44" s="298"/>
      <c r="B44" s="302">
        <v>4</v>
      </c>
      <c r="C44" s="326" t="s">
        <v>7</v>
      </c>
      <c r="D44" s="30"/>
      <c r="E44" s="314"/>
      <c r="F44" s="139" t="s">
        <v>163</v>
      </c>
      <c r="G44" s="140"/>
      <c r="H44" s="5"/>
      <c r="I44" s="5"/>
      <c r="J44" s="5"/>
      <c r="K44" s="5"/>
      <c r="L44" s="5"/>
      <c r="M44" s="5"/>
    </row>
    <row r="45" spans="1:13" ht="30" customHeight="1" x14ac:dyDescent="0.2">
      <c r="A45" s="298"/>
      <c r="B45" s="303"/>
      <c r="C45" s="327"/>
      <c r="D45" s="30"/>
      <c r="E45" s="315"/>
      <c r="F45" s="139" t="s">
        <v>167</v>
      </c>
      <c r="G45" s="140"/>
      <c r="H45" s="5"/>
      <c r="I45" s="5"/>
      <c r="J45" s="5"/>
      <c r="K45" s="5"/>
      <c r="L45" s="5"/>
      <c r="M45" s="5"/>
    </row>
    <row r="46" spans="1:13" ht="30" customHeight="1" x14ac:dyDescent="0.2">
      <c r="A46" s="298"/>
      <c r="B46" s="303"/>
      <c r="C46" s="327"/>
      <c r="D46" s="30"/>
      <c r="E46" s="315"/>
      <c r="F46" s="139" t="s">
        <v>164</v>
      </c>
      <c r="G46" s="140"/>
      <c r="H46" s="5"/>
      <c r="I46" s="5"/>
      <c r="J46" s="5"/>
      <c r="K46" s="5"/>
      <c r="L46" s="5"/>
      <c r="M46" s="5"/>
    </row>
    <row r="47" spans="1:13" ht="30" customHeight="1" x14ac:dyDescent="0.2">
      <c r="A47" s="298"/>
      <c r="B47" s="303"/>
      <c r="C47" s="327"/>
      <c r="D47" s="30"/>
      <c r="E47" s="315"/>
      <c r="F47" s="139" t="s">
        <v>165</v>
      </c>
      <c r="G47" s="140"/>
      <c r="H47" s="5"/>
      <c r="I47" s="5"/>
      <c r="J47" s="5"/>
      <c r="K47" s="5"/>
      <c r="L47" s="5"/>
      <c r="M47" s="5"/>
    </row>
    <row r="48" spans="1:13" ht="30" customHeight="1" x14ac:dyDescent="0.2">
      <c r="A48" s="298"/>
      <c r="B48" s="304"/>
      <c r="C48" s="328"/>
      <c r="D48" s="30" t="s">
        <v>77</v>
      </c>
      <c r="E48" s="316"/>
      <c r="F48" s="139" t="s">
        <v>166</v>
      </c>
      <c r="G48" s="140"/>
      <c r="H48" s="5"/>
      <c r="I48" s="5"/>
      <c r="J48" s="5"/>
      <c r="K48" s="5"/>
      <c r="L48" s="5"/>
      <c r="M48" s="5"/>
    </row>
    <row r="49" spans="1:13" ht="30" customHeight="1" x14ac:dyDescent="0.2">
      <c r="A49" s="298"/>
      <c r="B49" s="302">
        <v>5</v>
      </c>
      <c r="C49" s="329" t="s">
        <v>162</v>
      </c>
      <c r="D49" s="30"/>
      <c r="E49" s="314"/>
      <c r="F49" s="139" t="s">
        <v>163</v>
      </c>
      <c r="G49" s="140"/>
      <c r="H49" s="5"/>
      <c r="I49" s="5"/>
      <c r="J49" s="5"/>
      <c r="K49" s="5"/>
      <c r="L49" s="5"/>
      <c r="M49" s="5"/>
    </row>
    <row r="50" spans="1:13" ht="30" customHeight="1" x14ac:dyDescent="0.2">
      <c r="A50" s="298"/>
      <c r="B50" s="303"/>
      <c r="C50" s="330"/>
      <c r="D50" s="30"/>
      <c r="E50" s="315"/>
      <c r="F50" s="139" t="s">
        <v>167</v>
      </c>
      <c r="G50" s="140"/>
      <c r="H50" s="5"/>
      <c r="I50" s="5"/>
      <c r="J50" s="5"/>
      <c r="K50" s="5"/>
      <c r="L50" s="5"/>
      <c r="M50" s="5"/>
    </row>
    <row r="51" spans="1:13" ht="30" customHeight="1" x14ac:dyDescent="0.2">
      <c r="A51" s="298"/>
      <c r="B51" s="303"/>
      <c r="C51" s="330"/>
      <c r="D51" s="30"/>
      <c r="E51" s="315"/>
      <c r="F51" s="139" t="s">
        <v>164</v>
      </c>
      <c r="G51" s="140"/>
      <c r="H51" s="5"/>
      <c r="I51" s="5"/>
      <c r="J51" s="5"/>
      <c r="K51" s="5"/>
      <c r="L51" s="5"/>
      <c r="M51" s="5"/>
    </row>
    <row r="52" spans="1:13" ht="30" customHeight="1" x14ac:dyDescent="0.2">
      <c r="A52" s="298"/>
      <c r="B52" s="303"/>
      <c r="C52" s="330"/>
      <c r="D52" s="30"/>
      <c r="E52" s="315"/>
      <c r="F52" s="139" t="s">
        <v>165</v>
      </c>
      <c r="G52" s="140"/>
      <c r="H52" s="5"/>
      <c r="I52" s="5"/>
      <c r="J52" s="5"/>
      <c r="K52" s="5"/>
      <c r="L52" s="5"/>
      <c r="M52" s="5"/>
    </row>
    <row r="53" spans="1:13" ht="30" customHeight="1" x14ac:dyDescent="0.2">
      <c r="A53" s="298"/>
      <c r="B53" s="304"/>
      <c r="C53" s="331"/>
      <c r="D53" s="30" t="s">
        <v>78</v>
      </c>
      <c r="E53" s="316"/>
      <c r="F53" s="139" t="s">
        <v>166</v>
      </c>
      <c r="G53" s="140"/>
      <c r="H53" s="5"/>
      <c r="I53" s="5"/>
      <c r="J53" s="5"/>
      <c r="K53" s="5"/>
      <c r="L53" s="5"/>
      <c r="M53" s="5"/>
    </row>
    <row r="54" spans="1:13" ht="30" customHeight="1" x14ac:dyDescent="0.2">
      <c r="A54" s="298"/>
      <c r="B54" s="302">
        <v>6</v>
      </c>
      <c r="C54" s="332" t="s">
        <v>5</v>
      </c>
      <c r="D54" s="30"/>
      <c r="E54" s="314"/>
      <c r="F54" s="139" t="s">
        <v>163</v>
      </c>
      <c r="G54" s="140"/>
      <c r="H54" s="5"/>
      <c r="I54" s="5"/>
      <c r="J54" s="5"/>
      <c r="K54" s="5"/>
      <c r="L54" s="5"/>
      <c r="M54" s="5"/>
    </row>
    <row r="55" spans="1:13" ht="30" customHeight="1" x14ac:dyDescent="0.2">
      <c r="A55" s="298"/>
      <c r="B55" s="303"/>
      <c r="C55" s="333"/>
      <c r="D55" s="30"/>
      <c r="E55" s="315"/>
      <c r="F55" s="139" t="s">
        <v>167</v>
      </c>
      <c r="G55" s="140"/>
      <c r="H55" s="5"/>
      <c r="I55" s="5"/>
      <c r="J55" s="5"/>
      <c r="K55" s="5"/>
      <c r="L55" s="5"/>
      <c r="M55" s="5"/>
    </row>
    <row r="56" spans="1:13" ht="30" customHeight="1" x14ac:dyDescent="0.2">
      <c r="A56" s="298"/>
      <c r="B56" s="303"/>
      <c r="C56" s="333"/>
      <c r="D56" s="30"/>
      <c r="E56" s="315"/>
      <c r="F56" s="139" t="s">
        <v>164</v>
      </c>
      <c r="G56" s="140"/>
      <c r="H56" s="5"/>
      <c r="I56" s="5"/>
      <c r="J56" s="5"/>
      <c r="K56" s="5"/>
      <c r="L56" s="5"/>
      <c r="M56" s="5"/>
    </row>
    <row r="57" spans="1:13" ht="30" customHeight="1" x14ac:dyDescent="0.2">
      <c r="A57" s="298"/>
      <c r="B57" s="303"/>
      <c r="C57" s="333"/>
      <c r="D57" s="30"/>
      <c r="E57" s="315"/>
      <c r="F57" s="139" t="s">
        <v>165</v>
      </c>
      <c r="G57" s="140"/>
      <c r="H57" s="5"/>
      <c r="I57" s="5"/>
      <c r="J57" s="5"/>
      <c r="K57" s="5"/>
      <c r="L57" s="5"/>
      <c r="M57" s="5"/>
    </row>
    <row r="58" spans="1:13" ht="30" customHeight="1" x14ac:dyDescent="0.2">
      <c r="A58" s="298"/>
      <c r="B58" s="304"/>
      <c r="C58" s="334"/>
      <c r="D58" s="30" t="s">
        <v>79</v>
      </c>
      <c r="E58" s="316"/>
      <c r="F58" s="139" t="s">
        <v>166</v>
      </c>
      <c r="G58" s="140"/>
      <c r="H58" s="5"/>
      <c r="I58" s="5"/>
      <c r="J58" s="5"/>
      <c r="K58" s="5"/>
      <c r="L58" s="5"/>
      <c r="M58" s="5"/>
    </row>
    <row r="59" spans="1:13" ht="30" customHeight="1" x14ac:dyDescent="0.2">
      <c r="A59" s="298"/>
      <c r="B59" s="338">
        <v>7</v>
      </c>
      <c r="C59" s="335" t="s">
        <v>43</v>
      </c>
      <c r="D59" s="30"/>
      <c r="E59" s="314"/>
      <c r="F59" s="139" t="s">
        <v>163</v>
      </c>
      <c r="G59" s="140"/>
      <c r="H59" s="5"/>
      <c r="I59" s="5"/>
      <c r="J59" s="5"/>
      <c r="K59" s="5"/>
      <c r="L59" s="5"/>
      <c r="M59" s="5"/>
    </row>
    <row r="60" spans="1:13" ht="30" customHeight="1" x14ac:dyDescent="0.2">
      <c r="A60" s="298"/>
      <c r="B60" s="339"/>
      <c r="C60" s="336"/>
      <c r="D60" s="30"/>
      <c r="E60" s="315"/>
      <c r="F60" s="139" t="s">
        <v>167</v>
      </c>
      <c r="G60" s="140"/>
      <c r="H60" s="5"/>
      <c r="I60" s="5"/>
      <c r="J60" s="5"/>
      <c r="K60" s="5"/>
      <c r="L60" s="5"/>
      <c r="M60" s="5"/>
    </row>
    <row r="61" spans="1:13" ht="30" customHeight="1" x14ac:dyDescent="0.2">
      <c r="A61" s="298"/>
      <c r="B61" s="339"/>
      <c r="C61" s="336"/>
      <c r="D61" s="30"/>
      <c r="E61" s="315"/>
      <c r="F61" s="139" t="s">
        <v>164</v>
      </c>
      <c r="G61" s="140"/>
      <c r="H61" s="5"/>
      <c r="I61" s="5"/>
      <c r="J61" s="5"/>
      <c r="K61" s="5"/>
      <c r="L61" s="5"/>
      <c r="M61" s="5"/>
    </row>
    <row r="62" spans="1:13" ht="30" customHeight="1" x14ac:dyDescent="0.2">
      <c r="A62" s="298"/>
      <c r="B62" s="339"/>
      <c r="C62" s="336"/>
      <c r="D62" s="30"/>
      <c r="E62" s="315"/>
      <c r="F62" s="139" t="s">
        <v>165</v>
      </c>
      <c r="G62" s="140"/>
      <c r="H62" s="5"/>
      <c r="I62" s="5"/>
      <c r="J62" s="5"/>
      <c r="K62" s="5"/>
      <c r="L62" s="5"/>
      <c r="M62" s="5"/>
    </row>
    <row r="63" spans="1:13" ht="30" customHeight="1" x14ac:dyDescent="0.2">
      <c r="A63" s="298"/>
      <c r="B63" s="340"/>
      <c r="C63" s="337"/>
      <c r="D63" s="30" t="s">
        <v>80</v>
      </c>
      <c r="E63" s="316"/>
      <c r="F63" s="139" t="s">
        <v>166</v>
      </c>
      <c r="G63" s="140"/>
      <c r="H63" s="5"/>
      <c r="I63" s="5"/>
      <c r="J63" s="5"/>
      <c r="K63" s="5"/>
      <c r="L63" s="5"/>
      <c r="M63" s="5"/>
    </row>
    <row r="64" spans="1:13" x14ac:dyDescent="0.2">
      <c r="A64" s="12"/>
      <c r="B64" s="13"/>
      <c r="C64" s="12"/>
      <c r="D64" s="32"/>
      <c r="E64" s="116"/>
      <c r="F64" s="38"/>
      <c r="G64" s="38"/>
      <c r="H64" s="10"/>
      <c r="I64" s="10"/>
      <c r="J64" s="10"/>
      <c r="K64" s="10"/>
      <c r="L64" s="10"/>
      <c r="M64" s="10"/>
    </row>
    <row r="65" spans="1:13" ht="30" customHeight="1" x14ac:dyDescent="0.2">
      <c r="A65" s="298" t="s">
        <v>35</v>
      </c>
      <c r="B65" s="302">
        <v>1</v>
      </c>
      <c r="C65" s="317" t="s">
        <v>48</v>
      </c>
      <c r="D65" s="30" t="s">
        <v>81</v>
      </c>
      <c r="E65" s="341"/>
      <c r="F65" s="139" t="s">
        <v>163</v>
      </c>
      <c r="G65" s="140"/>
      <c r="H65" s="104"/>
      <c r="I65" s="5"/>
      <c r="J65" s="5"/>
      <c r="K65" s="5"/>
      <c r="L65" s="5"/>
      <c r="M65" s="5"/>
    </row>
    <row r="66" spans="1:13" ht="30" customHeight="1" x14ac:dyDescent="0.2">
      <c r="A66" s="298"/>
      <c r="B66" s="303"/>
      <c r="C66" s="318"/>
      <c r="D66" s="30"/>
      <c r="E66" s="342"/>
      <c r="F66" s="139" t="s">
        <v>167</v>
      </c>
      <c r="G66" s="140"/>
      <c r="H66" s="104"/>
      <c r="I66" s="5"/>
      <c r="J66" s="5"/>
      <c r="K66" s="5"/>
      <c r="L66" s="5"/>
      <c r="M66" s="5"/>
    </row>
    <row r="67" spans="1:13" ht="30" customHeight="1" x14ac:dyDescent="0.2">
      <c r="A67" s="298"/>
      <c r="B67" s="303"/>
      <c r="C67" s="318"/>
      <c r="D67" s="30"/>
      <c r="E67" s="342"/>
      <c r="F67" s="139" t="s">
        <v>164</v>
      </c>
      <c r="G67" s="140"/>
      <c r="H67" s="104"/>
      <c r="I67" s="5"/>
      <c r="J67" s="5"/>
      <c r="K67" s="5"/>
      <c r="L67" s="5"/>
      <c r="M67" s="5"/>
    </row>
    <row r="68" spans="1:13" ht="30" customHeight="1" x14ac:dyDescent="0.2">
      <c r="A68" s="298"/>
      <c r="B68" s="303"/>
      <c r="C68" s="318"/>
      <c r="D68" s="30"/>
      <c r="E68" s="342"/>
      <c r="F68" s="139" t="s">
        <v>165</v>
      </c>
      <c r="G68" s="140"/>
      <c r="H68" s="104"/>
      <c r="I68" s="5"/>
      <c r="J68" s="5"/>
      <c r="K68" s="5"/>
      <c r="L68" s="5"/>
      <c r="M68" s="5"/>
    </row>
    <row r="69" spans="1:13" ht="30" customHeight="1" x14ac:dyDescent="0.2">
      <c r="A69" s="298"/>
      <c r="B69" s="304"/>
      <c r="C69" s="319"/>
      <c r="D69" s="30"/>
      <c r="E69" s="343"/>
      <c r="F69" s="139" t="s">
        <v>166</v>
      </c>
      <c r="G69" s="140"/>
      <c r="H69" s="104"/>
      <c r="I69" s="5"/>
      <c r="J69" s="5"/>
      <c r="K69" s="5"/>
      <c r="L69" s="5"/>
      <c r="M69" s="5"/>
    </row>
    <row r="70" spans="1:13" ht="30" customHeight="1" x14ac:dyDescent="0.2">
      <c r="A70" s="298"/>
      <c r="B70" s="302">
        <v>2</v>
      </c>
      <c r="C70" s="329" t="s">
        <v>169</v>
      </c>
      <c r="D70" s="30"/>
      <c r="E70" s="341"/>
      <c r="F70" s="139" t="s">
        <v>163</v>
      </c>
      <c r="G70" s="140"/>
      <c r="H70" s="104"/>
      <c r="I70" s="5"/>
      <c r="J70" s="5"/>
      <c r="K70" s="5"/>
      <c r="L70" s="5"/>
      <c r="M70" s="5"/>
    </row>
    <row r="71" spans="1:13" ht="30" customHeight="1" x14ac:dyDescent="0.2">
      <c r="A71" s="298"/>
      <c r="B71" s="303"/>
      <c r="C71" s="330"/>
      <c r="D71" s="30"/>
      <c r="E71" s="342"/>
      <c r="F71" s="139" t="s">
        <v>167</v>
      </c>
      <c r="G71" s="140"/>
      <c r="H71" s="104"/>
      <c r="I71" s="5"/>
      <c r="J71" s="5"/>
      <c r="K71" s="5"/>
      <c r="L71" s="5"/>
      <c r="M71" s="5"/>
    </row>
    <row r="72" spans="1:13" ht="30" customHeight="1" x14ac:dyDescent="0.2">
      <c r="A72" s="298"/>
      <c r="B72" s="303"/>
      <c r="C72" s="330"/>
      <c r="D72" s="30"/>
      <c r="E72" s="342"/>
      <c r="F72" s="139" t="s">
        <v>164</v>
      </c>
      <c r="G72" s="140"/>
      <c r="H72" s="104"/>
      <c r="I72" s="5"/>
      <c r="J72" s="5"/>
      <c r="K72" s="5"/>
      <c r="L72" s="5"/>
      <c r="M72" s="5"/>
    </row>
    <row r="73" spans="1:13" ht="30" customHeight="1" x14ac:dyDescent="0.2">
      <c r="A73" s="298"/>
      <c r="B73" s="303"/>
      <c r="C73" s="330"/>
      <c r="D73" s="30"/>
      <c r="E73" s="342"/>
      <c r="F73" s="139" t="s">
        <v>165</v>
      </c>
      <c r="G73" s="140"/>
      <c r="H73" s="104"/>
      <c r="I73" s="5"/>
      <c r="J73" s="5"/>
      <c r="K73" s="5"/>
      <c r="L73" s="5"/>
      <c r="M73" s="5"/>
    </row>
    <row r="74" spans="1:13" ht="30" customHeight="1" x14ac:dyDescent="0.2">
      <c r="A74" s="298"/>
      <c r="B74" s="304"/>
      <c r="C74" s="331"/>
      <c r="D74" s="131" t="s">
        <v>82</v>
      </c>
      <c r="E74" s="343"/>
      <c r="F74" s="139" t="s">
        <v>166</v>
      </c>
      <c r="G74" s="140"/>
      <c r="H74" s="5"/>
      <c r="I74" s="5"/>
      <c r="J74" s="5"/>
      <c r="K74" s="5"/>
      <c r="L74" s="5"/>
      <c r="M74" s="5"/>
    </row>
    <row r="75" spans="1:13" ht="30" customHeight="1" x14ac:dyDescent="0.2">
      <c r="A75" s="298"/>
      <c r="B75" s="302">
        <v>3</v>
      </c>
      <c r="C75" s="332" t="s">
        <v>11</v>
      </c>
      <c r="D75" s="131"/>
      <c r="E75" s="341"/>
      <c r="F75" s="139" t="s">
        <v>163</v>
      </c>
      <c r="G75" s="140"/>
      <c r="H75" s="5"/>
      <c r="I75" s="5"/>
      <c r="J75" s="5"/>
      <c r="K75" s="5"/>
      <c r="L75" s="5"/>
      <c r="M75" s="5"/>
    </row>
    <row r="76" spans="1:13" ht="30" customHeight="1" x14ac:dyDescent="0.2">
      <c r="A76" s="298"/>
      <c r="B76" s="303"/>
      <c r="C76" s="333"/>
      <c r="D76" s="131"/>
      <c r="E76" s="342"/>
      <c r="F76" s="139" t="s">
        <v>167</v>
      </c>
      <c r="G76" s="140"/>
      <c r="H76" s="5"/>
      <c r="I76" s="5"/>
      <c r="J76" s="5"/>
      <c r="K76" s="5"/>
      <c r="L76" s="5"/>
      <c r="M76" s="5"/>
    </row>
    <row r="77" spans="1:13" ht="30" customHeight="1" x14ac:dyDescent="0.2">
      <c r="A77" s="298"/>
      <c r="B77" s="303"/>
      <c r="C77" s="333"/>
      <c r="D77" s="131"/>
      <c r="E77" s="342"/>
      <c r="F77" s="139" t="s">
        <v>164</v>
      </c>
      <c r="G77" s="140"/>
      <c r="H77" s="5"/>
      <c r="I77" s="5"/>
      <c r="J77" s="5"/>
      <c r="K77" s="5"/>
      <c r="L77" s="5"/>
      <c r="M77" s="5"/>
    </row>
    <row r="78" spans="1:13" ht="30" customHeight="1" x14ac:dyDescent="0.2">
      <c r="A78" s="298"/>
      <c r="B78" s="303"/>
      <c r="C78" s="333"/>
      <c r="D78" s="131"/>
      <c r="E78" s="342"/>
      <c r="F78" s="139" t="s">
        <v>165</v>
      </c>
      <c r="G78" s="140"/>
      <c r="H78" s="5"/>
      <c r="I78" s="5"/>
      <c r="J78" s="5"/>
      <c r="K78" s="5"/>
      <c r="L78" s="5"/>
      <c r="M78" s="5"/>
    </row>
    <row r="79" spans="1:13" ht="30" customHeight="1" x14ac:dyDescent="0.2">
      <c r="A79" s="298"/>
      <c r="B79" s="304"/>
      <c r="C79" s="334"/>
      <c r="D79" s="30" t="s">
        <v>83</v>
      </c>
      <c r="E79" s="343"/>
      <c r="F79" s="139" t="s">
        <v>166</v>
      </c>
      <c r="G79" s="140"/>
      <c r="H79" s="5"/>
      <c r="I79" s="5"/>
      <c r="J79" s="5"/>
      <c r="K79" s="5"/>
      <c r="L79" s="5"/>
      <c r="M79" s="5"/>
    </row>
    <row r="80" spans="1:13" ht="30" customHeight="1" x14ac:dyDescent="0.2">
      <c r="A80" s="298"/>
      <c r="B80" s="302">
        <v>4</v>
      </c>
      <c r="C80" s="332" t="s">
        <v>12</v>
      </c>
      <c r="D80" s="30"/>
      <c r="E80" s="341"/>
      <c r="F80" s="139" t="s">
        <v>163</v>
      </c>
      <c r="G80" s="140"/>
      <c r="H80" s="5"/>
      <c r="I80" s="5"/>
      <c r="J80" s="5"/>
      <c r="K80" s="5"/>
      <c r="L80" s="5"/>
      <c r="M80" s="5"/>
    </row>
    <row r="81" spans="1:13" ht="30" customHeight="1" x14ac:dyDescent="0.2">
      <c r="A81" s="298"/>
      <c r="B81" s="303"/>
      <c r="C81" s="333"/>
      <c r="D81" s="30"/>
      <c r="E81" s="342"/>
      <c r="F81" s="139" t="s">
        <v>167</v>
      </c>
      <c r="G81" s="140"/>
      <c r="H81" s="5"/>
      <c r="I81" s="5"/>
      <c r="J81" s="5"/>
      <c r="K81" s="5"/>
      <c r="L81" s="5"/>
      <c r="M81" s="5"/>
    </row>
    <row r="82" spans="1:13" ht="30" customHeight="1" x14ac:dyDescent="0.2">
      <c r="A82" s="298"/>
      <c r="B82" s="303"/>
      <c r="C82" s="333"/>
      <c r="D82" s="30"/>
      <c r="E82" s="342"/>
      <c r="F82" s="139" t="s">
        <v>164</v>
      </c>
      <c r="G82" s="140"/>
      <c r="H82" s="5"/>
      <c r="I82" s="5"/>
      <c r="J82" s="5"/>
      <c r="K82" s="5"/>
      <c r="L82" s="5"/>
      <c r="M82" s="5"/>
    </row>
    <row r="83" spans="1:13" ht="30" customHeight="1" x14ac:dyDescent="0.2">
      <c r="A83" s="298"/>
      <c r="B83" s="303"/>
      <c r="C83" s="333"/>
      <c r="D83" s="30"/>
      <c r="E83" s="342"/>
      <c r="F83" s="139" t="s">
        <v>165</v>
      </c>
      <c r="G83" s="140"/>
      <c r="H83" s="5"/>
      <c r="I83" s="5"/>
      <c r="J83" s="5"/>
      <c r="K83" s="5"/>
      <c r="L83" s="5"/>
      <c r="M83" s="5"/>
    </row>
    <row r="84" spans="1:13" ht="30" customHeight="1" x14ac:dyDescent="0.2">
      <c r="A84" s="298"/>
      <c r="B84" s="304"/>
      <c r="C84" s="334"/>
      <c r="D84" s="30" t="s">
        <v>84</v>
      </c>
      <c r="E84" s="343"/>
      <c r="F84" s="139" t="s">
        <v>166</v>
      </c>
      <c r="G84" s="140"/>
      <c r="H84" s="5"/>
      <c r="I84" s="5"/>
      <c r="J84" s="5"/>
      <c r="K84" s="5"/>
      <c r="L84" s="5"/>
      <c r="M84" s="5"/>
    </row>
    <row r="85" spans="1:13" ht="30" customHeight="1" x14ac:dyDescent="0.2">
      <c r="A85" s="298"/>
      <c r="B85" s="302">
        <v>5</v>
      </c>
      <c r="C85" s="332" t="s">
        <v>13</v>
      </c>
      <c r="D85" s="30"/>
      <c r="E85" s="341"/>
      <c r="F85" s="139" t="s">
        <v>163</v>
      </c>
      <c r="G85" s="140"/>
      <c r="H85" s="5"/>
      <c r="I85" s="5"/>
      <c r="J85" s="5"/>
      <c r="K85" s="5"/>
      <c r="L85" s="5"/>
      <c r="M85" s="5"/>
    </row>
    <row r="86" spans="1:13" ht="30" customHeight="1" x14ac:dyDescent="0.2">
      <c r="A86" s="298"/>
      <c r="B86" s="303"/>
      <c r="C86" s="333"/>
      <c r="D86" s="30"/>
      <c r="E86" s="342"/>
      <c r="F86" s="139" t="s">
        <v>167</v>
      </c>
      <c r="G86" s="140"/>
      <c r="H86" s="5"/>
      <c r="I86" s="5"/>
      <c r="J86" s="5"/>
      <c r="K86" s="5"/>
      <c r="L86" s="5"/>
      <c r="M86" s="5"/>
    </row>
    <row r="87" spans="1:13" ht="30" customHeight="1" x14ac:dyDescent="0.2">
      <c r="A87" s="298"/>
      <c r="B87" s="303"/>
      <c r="C87" s="333"/>
      <c r="D87" s="30"/>
      <c r="E87" s="342"/>
      <c r="F87" s="139" t="s">
        <v>164</v>
      </c>
      <c r="G87" s="140"/>
      <c r="H87" s="5"/>
      <c r="I87" s="5"/>
      <c r="J87" s="5"/>
      <c r="K87" s="5"/>
      <c r="L87" s="5"/>
      <c r="M87" s="5"/>
    </row>
    <row r="88" spans="1:13" ht="30" customHeight="1" x14ac:dyDescent="0.2">
      <c r="A88" s="298"/>
      <c r="B88" s="303"/>
      <c r="C88" s="333"/>
      <c r="D88" s="30"/>
      <c r="E88" s="342"/>
      <c r="F88" s="139" t="s">
        <v>165</v>
      </c>
      <c r="G88" s="140"/>
      <c r="H88" s="5"/>
      <c r="I88" s="5"/>
      <c r="J88" s="5"/>
      <c r="K88" s="5"/>
      <c r="L88" s="5"/>
      <c r="M88" s="5"/>
    </row>
    <row r="89" spans="1:13" ht="30" customHeight="1" x14ac:dyDescent="0.2">
      <c r="A89" s="298"/>
      <c r="B89" s="304"/>
      <c r="C89" s="334"/>
      <c r="D89" s="30" t="s">
        <v>85</v>
      </c>
      <c r="E89" s="343"/>
      <c r="F89" s="139" t="s">
        <v>166</v>
      </c>
      <c r="G89" s="140"/>
      <c r="H89" s="5"/>
      <c r="I89" s="5"/>
      <c r="J89" s="5"/>
      <c r="K89" s="5"/>
      <c r="L89" s="5"/>
      <c r="M89" s="5"/>
    </row>
    <row r="90" spans="1:13" x14ac:dyDescent="0.2">
      <c r="A90" s="14"/>
      <c r="B90" s="15"/>
      <c r="C90" s="38"/>
      <c r="D90" s="33"/>
      <c r="E90" s="116"/>
      <c r="F90" s="38"/>
      <c r="G90" s="38"/>
      <c r="H90" s="10"/>
      <c r="I90" s="10"/>
      <c r="J90" s="10"/>
      <c r="K90" s="10"/>
      <c r="L90" s="10"/>
      <c r="M90" s="10"/>
    </row>
    <row r="91" spans="1:13" ht="30" customHeight="1" x14ac:dyDescent="0.2">
      <c r="A91" s="298" t="s">
        <v>14</v>
      </c>
      <c r="B91" s="302">
        <v>1</v>
      </c>
      <c r="C91" s="323" t="s">
        <v>15</v>
      </c>
      <c r="D91" s="30" t="s">
        <v>143</v>
      </c>
      <c r="E91" s="347"/>
      <c r="F91" s="139" t="s">
        <v>163</v>
      </c>
      <c r="G91" s="140"/>
      <c r="H91" s="5"/>
      <c r="I91" s="5"/>
      <c r="J91" s="5"/>
      <c r="K91" s="5"/>
      <c r="L91" s="5"/>
      <c r="M91" s="5"/>
    </row>
    <row r="92" spans="1:13" ht="30" customHeight="1" x14ac:dyDescent="0.2">
      <c r="A92" s="298"/>
      <c r="B92" s="303"/>
      <c r="C92" s="324"/>
      <c r="D92" s="102"/>
      <c r="E92" s="345"/>
      <c r="F92" s="139" t="s">
        <v>167</v>
      </c>
      <c r="G92" s="140"/>
      <c r="H92" s="5"/>
      <c r="I92" s="5"/>
      <c r="J92" s="5"/>
      <c r="K92" s="5"/>
      <c r="L92" s="5"/>
      <c r="M92" s="5"/>
    </row>
    <row r="93" spans="1:13" ht="30" customHeight="1" x14ac:dyDescent="0.2">
      <c r="A93" s="298"/>
      <c r="B93" s="303"/>
      <c r="C93" s="324"/>
      <c r="D93" s="102"/>
      <c r="E93" s="345"/>
      <c r="F93" s="139" t="s">
        <v>164</v>
      </c>
      <c r="G93" s="140"/>
      <c r="H93" s="5"/>
      <c r="I93" s="5"/>
      <c r="J93" s="5"/>
      <c r="K93" s="5"/>
      <c r="L93" s="5"/>
      <c r="M93" s="5"/>
    </row>
    <row r="94" spans="1:13" ht="30" customHeight="1" x14ac:dyDescent="0.2">
      <c r="A94" s="298"/>
      <c r="B94" s="303"/>
      <c r="C94" s="324"/>
      <c r="D94" s="102"/>
      <c r="E94" s="345"/>
      <c r="F94" s="139" t="s">
        <v>165</v>
      </c>
      <c r="G94" s="140"/>
      <c r="H94" s="5"/>
      <c r="I94" s="5"/>
      <c r="J94" s="5"/>
      <c r="K94" s="5"/>
      <c r="L94" s="5"/>
      <c r="M94" s="5"/>
    </row>
    <row r="95" spans="1:13" ht="30" customHeight="1" x14ac:dyDescent="0.2">
      <c r="A95" s="298"/>
      <c r="B95" s="304"/>
      <c r="C95" s="325"/>
      <c r="D95" s="102"/>
      <c r="E95" s="345"/>
      <c r="F95" s="139" t="s">
        <v>166</v>
      </c>
      <c r="G95" s="140"/>
      <c r="H95" s="5"/>
      <c r="I95" s="5"/>
      <c r="J95" s="5"/>
      <c r="K95" s="5"/>
      <c r="L95" s="5"/>
      <c r="M95" s="5"/>
    </row>
    <row r="96" spans="1:13" ht="30" customHeight="1" x14ac:dyDescent="0.2">
      <c r="A96" s="298"/>
      <c r="B96" s="302">
        <v>2</v>
      </c>
      <c r="C96" s="323" t="s">
        <v>16</v>
      </c>
      <c r="D96" s="102"/>
      <c r="E96" s="348"/>
      <c r="F96" s="139" t="s">
        <v>163</v>
      </c>
      <c r="G96" s="140"/>
      <c r="H96" s="5"/>
      <c r="I96" s="5"/>
      <c r="J96" s="5"/>
      <c r="K96" s="5"/>
      <c r="L96" s="5"/>
      <c r="M96" s="5"/>
    </row>
    <row r="97" spans="1:13" ht="30" customHeight="1" x14ac:dyDescent="0.2">
      <c r="A97" s="298"/>
      <c r="B97" s="303"/>
      <c r="C97" s="324"/>
      <c r="D97" s="102"/>
      <c r="E97" s="349"/>
      <c r="F97" s="139" t="s">
        <v>167</v>
      </c>
      <c r="G97" s="140"/>
      <c r="H97" s="5"/>
      <c r="I97" s="5"/>
      <c r="J97" s="5"/>
      <c r="K97" s="5"/>
      <c r="L97" s="5"/>
      <c r="M97" s="5"/>
    </row>
    <row r="98" spans="1:13" ht="30" customHeight="1" x14ac:dyDescent="0.2">
      <c r="A98" s="298"/>
      <c r="B98" s="303"/>
      <c r="C98" s="324"/>
      <c r="D98" s="102"/>
      <c r="E98" s="349"/>
      <c r="F98" s="139" t="s">
        <v>164</v>
      </c>
      <c r="G98" s="140"/>
      <c r="H98" s="5"/>
      <c r="I98" s="5"/>
      <c r="J98" s="5"/>
      <c r="K98" s="5"/>
      <c r="L98" s="5"/>
      <c r="M98" s="5"/>
    </row>
    <row r="99" spans="1:13" ht="30" customHeight="1" x14ac:dyDescent="0.2">
      <c r="A99" s="298"/>
      <c r="B99" s="303"/>
      <c r="C99" s="324"/>
      <c r="D99" s="102"/>
      <c r="E99" s="349"/>
      <c r="F99" s="139" t="s">
        <v>165</v>
      </c>
      <c r="G99" s="140"/>
      <c r="H99" s="5"/>
      <c r="I99" s="5"/>
      <c r="J99" s="5"/>
      <c r="K99" s="5"/>
      <c r="L99" s="5"/>
      <c r="M99" s="5"/>
    </row>
    <row r="100" spans="1:13" ht="30" customHeight="1" x14ac:dyDescent="0.2">
      <c r="A100" s="298"/>
      <c r="B100" s="304"/>
      <c r="C100" s="325"/>
      <c r="D100" s="102" t="s">
        <v>86</v>
      </c>
      <c r="E100" s="350"/>
      <c r="F100" s="139" t="s">
        <v>166</v>
      </c>
      <c r="G100" s="140"/>
      <c r="H100" s="5"/>
      <c r="I100" s="104"/>
      <c r="J100" s="5"/>
      <c r="K100" s="5"/>
      <c r="L100" s="5"/>
      <c r="M100" s="5"/>
    </row>
    <row r="101" spans="1:13" ht="30" customHeight="1" x14ac:dyDescent="0.2">
      <c r="A101" s="298"/>
      <c r="B101" s="302">
        <v>3</v>
      </c>
      <c r="C101" s="323" t="s">
        <v>17</v>
      </c>
      <c r="D101" s="102"/>
      <c r="E101" s="344"/>
      <c r="F101" s="139" t="s">
        <v>163</v>
      </c>
      <c r="G101" s="140"/>
      <c r="H101" s="5"/>
      <c r="I101" s="104"/>
      <c r="J101" s="5"/>
      <c r="K101" s="5"/>
      <c r="L101" s="5"/>
      <c r="M101" s="5"/>
    </row>
    <row r="102" spans="1:13" ht="30" customHeight="1" x14ac:dyDescent="0.2">
      <c r="A102" s="298"/>
      <c r="B102" s="303"/>
      <c r="C102" s="324"/>
      <c r="D102" s="102"/>
      <c r="E102" s="345"/>
      <c r="F102" s="139" t="s">
        <v>167</v>
      </c>
      <c r="G102" s="140"/>
      <c r="H102" s="5"/>
      <c r="I102" s="104"/>
      <c r="J102" s="5"/>
      <c r="K102" s="5"/>
      <c r="L102" s="5"/>
      <c r="M102" s="5"/>
    </row>
    <row r="103" spans="1:13" ht="30" customHeight="1" x14ac:dyDescent="0.2">
      <c r="A103" s="298"/>
      <c r="B103" s="303"/>
      <c r="C103" s="324"/>
      <c r="D103" s="102"/>
      <c r="E103" s="345"/>
      <c r="F103" s="139" t="s">
        <v>164</v>
      </c>
      <c r="G103" s="140"/>
      <c r="H103" s="5"/>
      <c r="I103" s="104"/>
      <c r="J103" s="5"/>
      <c r="K103" s="5"/>
      <c r="L103" s="5"/>
      <c r="M103" s="5"/>
    </row>
    <row r="104" spans="1:13" ht="30" customHeight="1" x14ac:dyDescent="0.2">
      <c r="A104" s="298"/>
      <c r="B104" s="303"/>
      <c r="C104" s="324"/>
      <c r="D104" s="102"/>
      <c r="E104" s="345"/>
      <c r="F104" s="139" t="s">
        <v>165</v>
      </c>
      <c r="G104" s="140"/>
      <c r="H104" s="5"/>
      <c r="I104" s="104"/>
      <c r="J104" s="5"/>
      <c r="K104" s="5"/>
      <c r="L104" s="5"/>
      <c r="M104" s="5"/>
    </row>
    <row r="105" spans="1:13" ht="30" customHeight="1" x14ac:dyDescent="0.2">
      <c r="A105" s="298"/>
      <c r="B105" s="304"/>
      <c r="C105" s="325"/>
      <c r="D105" s="30" t="s">
        <v>87</v>
      </c>
      <c r="E105" s="346"/>
      <c r="F105" s="139" t="s">
        <v>166</v>
      </c>
      <c r="G105" s="140"/>
      <c r="H105" s="5"/>
      <c r="I105" s="5"/>
      <c r="J105" s="5"/>
      <c r="K105" s="5"/>
      <c r="L105" s="5"/>
      <c r="M105" s="5"/>
    </row>
    <row r="106" spans="1:13" x14ac:dyDescent="0.2">
      <c r="A106" s="14"/>
      <c r="B106" s="10"/>
      <c r="C106" s="38"/>
      <c r="D106" s="33"/>
      <c r="E106" s="116"/>
      <c r="F106" s="38"/>
      <c r="G106" s="38"/>
      <c r="H106" s="10"/>
      <c r="I106" s="10"/>
      <c r="J106" s="10"/>
      <c r="K106" s="10"/>
      <c r="L106" s="10"/>
      <c r="M106" s="10"/>
    </row>
    <row r="107" spans="1:13" x14ac:dyDescent="0.2">
      <c r="C107" s="39"/>
      <c r="D107" s="34"/>
    </row>
    <row r="113" spans="1:3" x14ac:dyDescent="0.2">
      <c r="C113" s="40"/>
    </row>
    <row r="117" spans="1:3" x14ac:dyDescent="0.2">
      <c r="A117" s="2"/>
    </row>
  </sheetData>
  <mergeCells count="67">
    <mergeCell ref="B101:B105"/>
    <mergeCell ref="C101:C105"/>
    <mergeCell ref="E101:E105"/>
    <mergeCell ref="B91:B95"/>
    <mergeCell ref="C91:C95"/>
    <mergeCell ref="E91:E95"/>
    <mergeCell ref="C96:C100"/>
    <mergeCell ref="B96:B100"/>
    <mergeCell ref="E96:E100"/>
    <mergeCell ref="B80:B84"/>
    <mergeCell ref="C80:C84"/>
    <mergeCell ref="E80:E84"/>
    <mergeCell ref="B85:B89"/>
    <mergeCell ref="C85:C89"/>
    <mergeCell ref="E85:E89"/>
    <mergeCell ref="B70:B74"/>
    <mergeCell ref="C70:C74"/>
    <mergeCell ref="E70:E74"/>
    <mergeCell ref="B75:B79"/>
    <mergeCell ref="C75:C79"/>
    <mergeCell ref="E75:E79"/>
    <mergeCell ref="C59:C63"/>
    <mergeCell ref="B59:B63"/>
    <mergeCell ref="E59:E63"/>
    <mergeCell ref="B65:B69"/>
    <mergeCell ref="C65:C69"/>
    <mergeCell ref="E65:E69"/>
    <mergeCell ref="B49:B53"/>
    <mergeCell ref="C49:C53"/>
    <mergeCell ref="E49:E53"/>
    <mergeCell ref="B54:B58"/>
    <mergeCell ref="C54:C58"/>
    <mergeCell ref="E54:E58"/>
    <mergeCell ref="C39:C43"/>
    <mergeCell ref="E39:E43"/>
    <mergeCell ref="E34:E38"/>
    <mergeCell ref="B39:B43"/>
    <mergeCell ref="B44:B48"/>
    <mergeCell ref="C44:C48"/>
    <mergeCell ref="E44:E48"/>
    <mergeCell ref="C34:C38"/>
    <mergeCell ref="B34:B38"/>
    <mergeCell ref="B29:B33"/>
    <mergeCell ref="C29:C33"/>
    <mergeCell ref="E29:E33"/>
    <mergeCell ref="C18:C22"/>
    <mergeCell ref="E18:E22"/>
    <mergeCell ref="B23:B27"/>
    <mergeCell ref="C23:C27"/>
    <mergeCell ref="E23:E27"/>
    <mergeCell ref="B18:B22"/>
    <mergeCell ref="F1:G1"/>
    <mergeCell ref="E2:E6"/>
    <mergeCell ref="B1:C1"/>
    <mergeCell ref="A91:A105"/>
    <mergeCell ref="A65:A89"/>
    <mergeCell ref="A29:A63"/>
    <mergeCell ref="A18:A27"/>
    <mergeCell ref="A2:A16"/>
    <mergeCell ref="B2:B6"/>
    <mergeCell ref="C2:C6"/>
    <mergeCell ref="E7:E11"/>
    <mergeCell ref="C7:C11"/>
    <mergeCell ref="B7:B11"/>
    <mergeCell ref="E12:E16"/>
    <mergeCell ref="C12:C16"/>
    <mergeCell ref="B12:B16"/>
  </mergeCells>
  <printOptions horizontalCentered="1" verticalCentered="1"/>
  <pageMargins left="0.25" right="0.25" top="0.75" bottom="0.75" header="0.3" footer="0.3"/>
  <pageSetup paperSize="9" scale="45" fitToHeight="3" orientation="portrait" r:id="rId1"/>
  <rowBreaks count="1" manualBreakCount="1">
    <brk id="53" max="12"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2">
    <pageSetUpPr fitToPage="1"/>
  </sheetPr>
  <dimension ref="A1:M145"/>
  <sheetViews>
    <sheetView showGridLines="0" zoomScale="90" zoomScaleNormal="90" workbookViewId="0">
      <selection activeCell="B27" sqref="B27:E27"/>
    </sheetView>
  </sheetViews>
  <sheetFormatPr defaultRowHeight="12.75" x14ac:dyDescent="0.2"/>
  <cols>
    <col min="1" max="1" width="37.5703125" customWidth="1"/>
    <col min="2" max="2" width="12.42578125" customWidth="1"/>
    <col min="3" max="3" width="18.5703125" style="50" customWidth="1"/>
    <col min="4" max="4" width="19.7109375" customWidth="1"/>
    <col min="5" max="5" width="12.140625" customWidth="1"/>
    <col min="7" max="7" width="2.140625" customWidth="1"/>
    <col min="8" max="8" width="35.42578125" customWidth="1"/>
  </cols>
  <sheetData>
    <row r="1" spans="1:13" ht="38.25" customHeight="1" x14ac:dyDescent="0.2">
      <c r="A1" s="51" t="s">
        <v>2</v>
      </c>
      <c r="B1" s="361" t="s">
        <v>3</v>
      </c>
      <c r="C1" s="362"/>
      <c r="D1" s="52" t="s">
        <v>65</v>
      </c>
      <c r="E1" s="52" t="s">
        <v>64</v>
      </c>
      <c r="F1" s="357" t="s">
        <v>114</v>
      </c>
      <c r="H1" s="351" t="s">
        <v>131</v>
      </c>
      <c r="I1" s="352"/>
      <c r="J1" s="352"/>
      <c r="K1" s="352"/>
      <c r="L1" s="352"/>
      <c r="M1" s="353"/>
    </row>
    <row r="2" spans="1:13" ht="12.75" customHeight="1" x14ac:dyDescent="0.2">
      <c r="A2" s="360" t="s">
        <v>63</v>
      </c>
      <c r="B2" s="4">
        <v>1</v>
      </c>
      <c r="C2" s="48" t="s">
        <v>6</v>
      </c>
      <c r="D2" s="17">
        <f>GENITORIALITA!G2</f>
        <v>0</v>
      </c>
      <c r="E2" s="47"/>
      <c r="F2" s="358"/>
      <c r="H2" s="83" t="s">
        <v>63</v>
      </c>
      <c r="I2" s="18" t="e">
        <f>'punteggio genitorialità'!D5</f>
        <v>#DIV/0!</v>
      </c>
      <c r="J2" s="18" t="e">
        <f>'punteggio genitorialità'!D36</f>
        <v>#DIV/0!</v>
      </c>
      <c r="K2" s="18" t="e">
        <f>'punteggio genitorialità'!D65</f>
        <v>#DIV/0!</v>
      </c>
      <c r="L2" s="18" t="e">
        <f>'punteggio genitorialità'!D94</f>
        <v>#DIV/0!</v>
      </c>
      <c r="M2" s="18" t="e">
        <f>'punteggio genitorialità'!D123</f>
        <v>#DIV/0!</v>
      </c>
    </row>
    <row r="3" spans="1:13" ht="12.75" customHeight="1" x14ac:dyDescent="0.2">
      <c r="A3" s="360"/>
      <c r="B3" s="4">
        <v>2</v>
      </c>
      <c r="C3" s="48" t="s">
        <v>4</v>
      </c>
      <c r="D3" s="17">
        <f>GENITORIALITA!G7</f>
        <v>0</v>
      </c>
      <c r="E3" s="47"/>
      <c r="F3" s="358"/>
      <c r="H3" s="83" t="s">
        <v>18</v>
      </c>
      <c r="I3" s="18" t="e">
        <f>'punteggio genitorialità'!D8</f>
        <v>#DIV/0!</v>
      </c>
      <c r="J3" s="18" t="e">
        <f>'punteggio genitorialità'!D39</f>
        <v>#DIV/0!</v>
      </c>
      <c r="K3" s="18" t="e">
        <f>'punteggio genitorialità'!D68</f>
        <v>#DIV/0!</v>
      </c>
      <c r="L3" s="18" t="e">
        <f>'punteggio genitorialità'!D97</f>
        <v>#DIV/0!</v>
      </c>
      <c r="M3" s="18" t="e">
        <f>'punteggio genitorialità'!D126</f>
        <v>#DIV/0!</v>
      </c>
    </row>
    <row r="4" spans="1:13" ht="12.75" customHeight="1" x14ac:dyDescent="0.2">
      <c r="A4" s="360"/>
      <c r="B4" s="4">
        <v>3</v>
      </c>
      <c r="C4" s="48" t="s">
        <v>5</v>
      </c>
      <c r="D4" s="17">
        <f>GENITORIALITA!G12</f>
        <v>0</v>
      </c>
      <c r="E4" s="47"/>
      <c r="F4" s="358"/>
      <c r="H4" s="83" t="s">
        <v>34</v>
      </c>
      <c r="I4" s="18" t="e">
        <f>'punteggio genitorialità'!D16</f>
        <v>#DIV/0!</v>
      </c>
      <c r="J4" s="18" t="e">
        <f>'punteggio genitorialità'!D47</f>
        <v>#DIV/0!</v>
      </c>
      <c r="K4" s="18" t="e">
        <f>'punteggio genitorialità'!D76</f>
        <v>#DIV/0!</v>
      </c>
      <c r="L4" s="18" t="e">
        <f>'punteggio genitorialità'!D105</f>
        <v>#DIV/0!</v>
      </c>
      <c r="M4" s="18" t="e">
        <f>'punteggio genitorialità'!D134</f>
        <v>#DIV/0!</v>
      </c>
    </row>
    <row r="5" spans="1:13" ht="12.75" customHeight="1" x14ac:dyDescent="0.2">
      <c r="A5" s="53"/>
      <c r="B5" s="54"/>
      <c r="C5" s="55"/>
      <c r="D5" s="56" t="e">
        <f>SUM(D2:D4)/COUNTIF(D2:D4,"&gt;0")</f>
        <v>#DIV/0!</v>
      </c>
      <c r="E5" s="57" t="e">
        <f>D5*1.79</f>
        <v>#DIV/0!</v>
      </c>
      <c r="F5" s="358"/>
      <c r="H5" s="83" t="s">
        <v>35</v>
      </c>
      <c r="I5" s="18" t="e">
        <f>'punteggio genitorialità'!D22</f>
        <v>#DIV/0!</v>
      </c>
      <c r="J5" s="18" t="e">
        <f>'punteggio genitorialità'!D53</f>
        <v>#DIV/0!</v>
      </c>
      <c r="K5" s="18" t="e">
        <f>'punteggio genitorialità'!D82</f>
        <v>#DIV/0!</v>
      </c>
      <c r="L5" s="18" t="e">
        <f>'punteggio genitorialità'!D111</f>
        <v>#DIV/0!</v>
      </c>
      <c r="M5" s="18" t="e">
        <f>'punteggio genitorialità'!D140</f>
        <v>#DIV/0!</v>
      </c>
    </row>
    <row r="6" spans="1:13" ht="12.75" customHeight="1" x14ac:dyDescent="0.2">
      <c r="A6" s="360" t="s">
        <v>18</v>
      </c>
      <c r="B6" s="4">
        <v>1</v>
      </c>
      <c r="C6" s="48" t="s">
        <v>6</v>
      </c>
      <c r="D6" s="17">
        <f>GENITORIALITA!G18</f>
        <v>0</v>
      </c>
      <c r="E6" s="47"/>
      <c r="F6" s="358"/>
      <c r="H6" s="84" t="s">
        <v>171</v>
      </c>
      <c r="I6" s="80" t="e">
        <f>'punteggio genitorialità'!D26</f>
        <v>#DIV/0!</v>
      </c>
      <c r="J6" s="80" t="e">
        <f>'punteggio genitorialità'!D57</f>
        <v>#DIV/0!</v>
      </c>
      <c r="K6" s="80" t="e">
        <f>'punteggio genitorialità'!D86</f>
        <v>#DIV/0!</v>
      </c>
      <c r="L6" s="80" t="e">
        <f>'punteggio genitorialità'!D115</f>
        <v>#DIV/0!</v>
      </c>
      <c r="M6" s="80" t="e">
        <f>'punteggio genitorialità'!D144</f>
        <v>#DIV/0!</v>
      </c>
    </row>
    <row r="7" spans="1:13" ht="38.25" customHeight="1" x14ac:dyDescent="0.2">
      <c r="A7" s="360"/>
      <c r="B7" s="4">
        <v>2</v>
      </c>
      <c r="C7" s="49" t="s">
        <v>19</v>
      </c>
      <c r="D7" s="17">
        <f>GENITORIALITA!G23</f>
        <v>0</v>
      </c>
      <c r="E7" s="47"/>
      <c r="F7" s="358"/>
      <c r="H7" s="81"/>
      <c r="I7" s="82"/>
      <c r="J7" s="82"/>
      <c r="K7" s="82"/>
      <c r="L7" s="82"/>
      <c r="M7" s="82"/>
    </row>
    <row r="8" spans="1:13" ht="12.75" customHeight="1" x14ac:dyDescent="0.2">
      <c r="A8" s="53"/>
      <c r="B8" s="54"/>
      <c r="C8" s="55"/>
      <c r="D8" s="56" t="e">
        <f>SUM(D6:D7)/COUNTIF(D6:D7,"&gt;0")</f>
        <v>#DIV/0!</v>
      </c>
      <c r="E8" s="57" t="e">
        <f>D8*0.29</f>
        <v>#DIV/0!</v>
      </c>
      <c r="F8" s="358"/>
    </row>
    <row r="9" spans="1:13" ht="12.75" customHeight="1" x14ac:dyDescent="0.2">
      <c r="A9" s="360" t="s">
        <v>34</v>
      </c>
      <c r="B9" s="4">
        <v>1</v>
      </c>
      <c r="C9" s="141" t="s">
        <v>168</v>
      </c>
      <c r="D9" s="17">
        <f>GENITORIALITA!G29</f>
        <v>0</v>
      </c>
      <c r="E9" s="47"/>
      <c r="F9" s="358"/>
    </row>
    <row r="10" spans="1:13" ht="12.75" customHeight="1" x14ac:dyDescent="0.2">
      <c r="A10" s="360"/>
      <c r="B10" s="4">
        <v>2</v>
      </c>
      <c r="C10" s="141" t="s">
        <v>8</v>
      </c>
      <c r="D10" s="17">
        <f>GENITORIALITA!G34</f>
        <v>0</v>
      </c>
      <c r="E10" s="47"/>
      <c r="F10" s="358"/>
    </row>
    <row r="11" spans="1:13" ht="12.75" customHeight="1" x14ac:dyDescent="0.2">
      <c r="A11" s="360"/>
      <c r="B11" s="4">
        <v>3</v>
      </c>
      <c r="C11" s="48" t="s">
        <v>9</v>
      </c>
      <c r="D11" s="17">
        <f>GENITORIALITA!G39</f>
        <v>0</v>
      </c>
      <c r="E11" s="47"/>
      <c r="F11" s="358"/>
    </row>
    <row r="12" spans="1:13" ht="12.75" customHeight="1" x14ac:dyDescent="0.2">
      <c r="A12" s="360"/>
      <c r="B12" s="4">
        <v>4</v>
      </c>
      <c r="C12" s="48" t="s">
        <v>7</v>
      </c>
      <c r="D12" s="17">
        <f>GENITORIALITA!G44</f>
        <v>0</v>
      </c>
      <c r="E12" s="47"/>
      <c r="F12" s="358"/>
    </row>
    <row r="13" spans="1:13" ht="12.75" customHeight="1" x14ac:dyDescent="0.2">
      <c r="A13" s="360"/>
      <c r="B13" s="4">
        <v>5</v>
      </c>
      <c r="C13" s="48" t="s">
        <v>10</v>
      </c>
      <c r="D13" s="17">
        <f>GENITORIALITA!G49</f>
        <v>0</v>
      </c>
      <c r="E13" s="47"/>
      <c r="F13" s="358"/>
    </row>
    <row r="14" spans="1:13" ht="12.75" customHeight="1" x14ac:dyDescent="0.2">
      <c r="A14" s="360"/>
      <c r="B14" s="4">
        <v>6</v>
      </c>
      <c r="C14" s="48" t="s">
        <v>5</v>
      </c>
      <c r="D14" s="17">
        <f>GENITORIALITA!G54</f>
        <v>0</v>
      </c>
      <c r="E14" s="47"/>
      <c r="F14" s="358"/>
    </row>
    <row r="15" spans="1:13" ht="12.75" customHeight="1" x14ac:dyDescent="0.2">
      <c r="A15" s="360"/>
      <c r="B15" s="7">
        <v>7</v>
      </c>
      <c r="C15" s="49" t="s">
        <v>43</v>
      </c>
      <c r="D15" s="17">
        <f>GENITORIALITA!G59</f>
        <v>0</v>
      </c>
      <c r="E15" s="47"/>
      <c r="F15" s="358"/>
    </row>
    <row r="16" spans="1:13" ht="12.75" customHeight="1" x14ac:dyDescent="0.2">
      <c r="A16" s="53"/>
      <c r="B16" s="54"/>
      <c r="C16" s="55"/>
      <c r="D16" s="56" t="e">
        <f>SUM(D9:D15)/COUNTIF(D9:D15,"&gt;0")</f>
        <v>#DIV/0!</v>
      </c>
      <c r="E16" s="57" t="e">
        <f>D16*3.43</f>
        <v>#DIV/0!</v>
      </c>
      <c r="F16" s="358"/>
    </row>
    <row r="17" spans="1:6" ht="12.75" customHeight="1" x14ac:dyDescent="0.2">
      <c r="A17" s="360" t="s">
        <v>35</v>
      </c>
      <c r="B17" s="4">
        <v>1</v>
      </c>
      <c r="C17" s="48" t="s">
        <v>48</v>
      </c>
      <c r="D17" s="17">
        <f>GENITORIALITA!G65</f>
        <v>0</v>
      </c>
      <c r="E17" s="47"/>
      <c r="F17" s="358"/>
    </row>
    <row r="18" spans="1:6" ht="12.75" customHeight="1" x14ac:dyDescent="0.2">
      <c r="A18" s="360"/>
      <c r="B18" s="4">
        <v>2</v>
      </c>
      <c r="C18" s="142" t="s">
        <v>169</v>
      </c>
      <c r="D18" s="17">
        <f>GENITORIALITA!G70</f>
        <v>0</v>
      </c>
      <c r="E18" s="47"/>
      <c r="F18" s="358"/>
    </row>
    <row r="19" spans="1:6" ht="12.75" customHeight="1" x14ac:dyDescent="0.2">
      <c r="A19" s="360"/>
      <c r="B19" s="4">
        <v>3</v>
      </c>
      <c r="C19" s="48" t="s">
        <v>11</v>
      </c>
      <c r="D19" s="17">
        <f>GENITORIALITA!G75</f>
        <v>0</v>
      </c>
      <c r="E19" s="47"/>
      <c r="F19" s="358"/>
    </row>
    <row r="20" spans="1:6" ht="12.75" customHeight="1" x14ac:dyDescent="0.2">
      <c r="A20" s="360"/>
      <c r="B20" s="4">
        <v>4</v>
      </c>
      <c r="C20" s="48" t="s">
        <v>12</v>
      </c>
      <c r="D20" s="17">
        <f>GENITORIALITA!G80</f>
        <v>0</v>
      </c>
      <c r="E20" s="47"/>
      <c r="F20" s="358"/>
    </row>
    <row r="21" spans="1:6" ht="12.75" customHeight="1" x14ac:dyDescent="0.2">
      <c r="A21" s="360"/>
      <c r="B21" s="4">
        <v>5</v>
      </c>
      <c r="C21" s="48" t="s">
        <v>13</v>
      </c>
      <c r="D21" s="17">
        <f>GENITORIALITA!G85</f>
        <v>0</v>
      </c>
      <c r="E21" s="47"/>
      <c r="F21" s="358"/>
    </row>
    <row r="22" spans="1:6" ht="12.75" customHeight="1" x14ac:dyDescent="0.2">
      <c r="A22" s="53"/>
      <c r="B22" s="54"/>
      <c r="C22" s="55"/>
      <c r="D22" s="56" t="e">
        <f>SUM(D17:D21)/COUNTIF(D17:D21,"&gt;0")</f>
        <v>#DIV/0!</v>
      </c>
      <c r="E22" s="57" t="e">
        <f>D22*3.5</f>
        <v>#DIV/0!</v>
      </c>
      <c r="F22" s="358"/>
    </row>
    <row r="23" spans="1:6" ht="12.75" customHeight="1" x14ac:dyDescent="0.2">
      <c r="A23" s="360" t="s">
        <v>158</v>
      </c>
      <c r="B23" s="4">
        <v>1</v>
      </c>
      <c r="C23" s="49" t="s">
        <v>15</v>
      </c>
      <c r="D23" s="17">
        <f>GENITORIALITA!G91</f>
        <v>0</v>
      </c>
      <c r="E23" s="47"/>
      <c r="F23" s="358"/>
    </row>
    <row r="24" spans="1:6" ht="12.75" customHeight="1" x14ac:dyDescent="0.2">
      <c r="A24" s="360"/>
      <c r="B24" s="4">
        <v>2</v>
      </c>
      <c r="C24" s="58" t="s">
        <v>16</v>
      </c>
      <c r="D24" s="17">
        <f>GENITORIALITA!G96</f>
        <v>0</v>
      </c>
      <c r="E24" s="47"/>
      <c r="F24" s="358"/>
    </row>
    <row r="25" spans="1:6" ht="25.5" customHeight="1" x14ac:dyDescent="0.2">
      <c r="A25" s="360"/>
      <c r="B25" s="4">
        <v>3</v>
      </c>
      <c r="C25" s="49" t="s">
        <v>17</v>
      </c>
      <c r="D25" s="17">
        <f>GENITORIALITA!G101</f>
        <v>0</v>
      </c>
      <c r="E25" s="47"/>
      <c r="F25" s="358"/>
    </row>
    <row r="26" spans="1:6" ht="12.75" customHeight="1" x14ac:dyDescent="0.2">
      <c r="A26" s="53"/>
      <c r="B26" s="54"/>
      <c r="C26" s="55"/>
      <c r="D26" s="56" t="e">
        <f>SUM(D23:D25)/COUNTIF(D23:D25,"&gt;0")</f>
        <v>#DIV/0!</v>
      </c>
      <c r="E26" s="57" t="e">
        <f>D26*1</f>
        <v>#DIV/0!</v>
      </c>
      <c r="F26" s="358"/>
    </row>
    <row r="27" spans="1:6" ht="12.75" customHeight="1" x14ac:dyDescent="0.2">
      <c r="A27" s="4" t="s">
        <v>47</v>
      </c>
      <c r="B27" s="354" t="e">
        <f>(E26+E22+E16+E8+E5)/10.01</f>
        <v>#DIV/0!</v>
      </c>
      <c r="C27" s="355"/>
      <c r="D27" s="355"/>
      <c r="E27" s="355"/>
      <c r="F27" s="359"/>
    </row>
    <row r="28" spans="1:6" ht="12" customHeight="1" x14ac:dyDescent="0.2"/>
    <row r="29" spans="1:6" hidden="1" x14ac:dyDescent="0.2"/>
    <row r="30" spans="1:6" ht="8.25" hidden="1" customHeight="1" x14ac:dyDescent="0.2"/>
    <row r="31" spans="1:6" x14ac:dyDescent="0.2">
      <c r="D31" s="3"/>
    </row>
    <row r="32" spans="1:6" ht="25.5" customHeight="1" x14ac:dyDescent="0.2">
      <c r="A32" s="51" t="s">
        <v>2</v>
      </c>
      <c r="B32" s="361" t="s">
        <v>3</v>
      </c>
      <c r="C32" s="362"/>
      <c r="D32" s="52" t="s">
        <v>65</v>
      </c>
      <c r="E32" s="52" t="s">
        <v>64</v>
      </c>
      <c r="F32" s="357" t="s">
        <v>115</v>
      </c>
    </row>
    <row r="33" spans="1:6" ht="12.75" customHeight="1" x14ac:dyDescent="0.2">
      <c r="A33" s="360" t="s">
        <v>63</v>
      </c>
      <c r="B33" s="4">
        <v>1</v>
      </c>
      <c r="C33" s="48" t="s">
        <v>6</v>
      </c>
      <c r="D33" s="17">
        <f>GENITORIALITA!G3</f>
        <v>0</v>
      </c>
      <c r="E33" s="47"/>
      <c r="F33" s="358"/>
    </row>
    <row r="34" spans="1:6" ht="12.75" customHeight="1" x14ac:dyDescent="0.2">
      <c r="A34" s="360"/>
      <c r="B34" s="4">
        <v>2</v>
      </c>
      <c r="C34" s="48" t="s">
        <v>4</v>
      </c>
      <c r="D34" s="17">
        <f>GENITORIALITA!G8</f>
        <v>0</v>
      </c>
      <c r="E34" s="47"/>
      <c r="F34" s="358"/>
    </row>
    <row r="35" spans="1:6" ht="12.75" customHeight="1" x14ac:dyDescent="0.2">
      <c r="A35" s="360"/>
      <c r="B35" s="4">
        <v>3</v>
      </c>
      <c r="C35" s="48" t="s">
        <v>5</v>
      </c>
      <c r="D35" s="17">
        <f>GENITORIALITA!G13</f>
        <v>0</v>
      </c>
      <c r="E35" s="47"/>
      <c r="F35" s="358"/>
    </row>
    <row r="36" spans="1:6" ht="12.75" customHeight="1" x14ac:dyDescent="0.2">
      <c r="A36" s="53"/>
      <c r="B36" s="54"/>
      <c r="C36" s="55"/>
      <c r="D36" s="56" t="e">
        <f>SUM(D33:D35)/COUNTIF(D33:D35,"&gt;0")</f>
        <v>#DIV/0!</v>
      </c>
      <c r="E36" s="56" t="e">
        <f>D36*1.79</f>
        <v>#DIV/0!</v>
      </c>
      <c r="F36" s="358"/>
    </row>
    <row r="37" spans="1:6" ht="12.75" customHeight="1" x14ac:dyDescent="0.2">
      <c r="A37" s="360" t="s">
        <v>18</v>
      </c>
      <c r="B37" s="4">
        <v>1</v>
      </c>
      <c r="C37" s="48" t="s">
        <v>6</v>
      </c>
      <c r="D37" s="17">
        <f>GENITORIALITA!G19</f>
        <v>0</v>
      </c>
      <c r="E37" s="4"/>
      <c r="F37" s="358"/>
    </row>
    <row r="38" spans="1:6" ht="25.5" customHeight="1" x14ac:dyDescent="0.2">
      <c r="A38" s="360"/>
      <c r="B38" s="4">
        <v>2</v>
      </c>
      <c r="C38" s="49" t="s">
        <v>19</v>
      </c>
      <c r="D38" s="17">
        <f>GENITORIALITA!G24</f>
        <v>0</v>
      </c>
      <c r="E38" s="4"/>
      <c r="F38" s="358"/>
    </row>
    <row r="39" spans="1:6" ht="12.75" customHeight="1" x14ac:dyDescent="0.2">
      <c r="A39" s="53"/>
      <c r="B39" s="54"/>
      <c r="C39" s="55"/>
      <c r="D39" s="56" t="e">
        <f>SUM(D37:D38)/COUNTIF(D37:D38,"&gt;0")</f>
        <v>#DIV/0!</v>
      </c>
      <c r="E39" s="56" t="e">
        <f>D39*0.29</f>
        <v>#DIV/0!</v>
      </c>
      <c r="F39" s="358"/>
    </row>
    <row r="40" spans="1:6" ht="12.75" customHeight="1" x14ac:dyDescent="0.2">
      <c r="A40" s="360" t="s">
        <v>34</v>
      </c>
      <c r="B40" s="4">
        <v>1</v>
      </c>
      <c r="C40" s="141" t="s">
        <v>168</v>
      </c>
      <c r="D40" s="17">
        <f>GENITORIALITA!G30</f>
        <v>0</v>
      </c>
      <c r="E40" s="4"/>
      <c r="F40" s="358"/>
    </row>
    <row r="41" spans="1:6" ht="12.75" customHeight="1" x14ac:dyDescent="0.2">
      <c r="A41" s="360"/>
      <c r="B41" s="4">
        <v>2</v>
      </c>
      <c r="C41" s="141" t="s">
        <v>8</v>
      </c>
      <c r="D41" s="17">
        <f>GENITORIALITA!G35</f>
        <v>0</v>
      </c>
      <c r="E41" s="4"/>
      <c r="F41" s="358"/>
    </row>
    <row r="42" spans="1:6" ht="12.75" customHeight="1" x14ac:dyDescent="0.2">
      <c r="A42" s="360"/>
      <c r="B42" s="4">
        <v>3</v>
      </c>
      <c r="C42" s="48" t="s">
        <v>9</v>
      </c>
      <c r="D42" s="17">
        <f>GENITORIALITA!G40</f>
        <v>0</v>
      </c>
      <c r="E42" s="4"/>
      <c r="F42" s="358"/>
    </row>
    <row r="43" spans="1:6" ht="12.75" customHeight="1" x14ac:dyDescent="0.2">
      <c r="A43" s="360"/>
      <c r="B43" s="4">
        <v>4</v>
      </c>
      <c r="C43" s="48" t="s">
        <v>7</v>
      </c>
      <c r="D43" s="17">
        <f>GENITORIALITA!G45</f>
        <v>0</v>
      </c>
      <c r="E43" s="4"/>
      <c r="F43" s="358"/>
    </row>
    <row r="44" spans="1:6" ht="12.75" customHeight="1" x14ac:dyDescent="0.2">
      <c r="A44" s="360"/>
      <c r="B44" s="4">
        <v>5</v>
      </c>
      <c r="C44" s="48" t="s">
        <v>10</v>
      </c>
      <c r="D44" s="17">
        <f>GENITORIALITA!G50</f>
        <v>0</v>
      </c>
      <c r="E44" s="4"/>
      <c r="F44" s="358"/>
    </row>
    <row r="45" spans="1:6" ht="12.75" customHeight="1" x14ac:dyDescent="0.2">
      <c r="A45" s="360"/>
      <c r="B45" s="4">
        <v>6</v>
      </c>
      <c r="C45" s="48" t="s">
        <v>5</v>
      </c>
      <c r="D45" s="17">
        <f>GENITORIALITA!G55</f>
        <v>0</v>
      </c>
      <c r="E45" s="4"/>
      <c r="F45" s="358"/>
    </row>
    <row r="46" spans="1:6" ht="12.75" customHeight="1" x14ac:dyDescent="0.2">
      <c r="A46" s="360"/>
      <c r="B46" s="7">
        <v>7</v>
      </c>
      <c r="C46" s="49" t="s">
        <v>43</v>
      </c>
      <c r="D46" s="17">
        <f>GENITORIALITA!G60</f>
        <v>0</v>
      </c>
      <c r="E46" s="4"/>
      <c r="F46" s="358"/>
    </row>
    <row r="47" spans="1:6" ht="12.75" customHeight="1" x14ac:dyDescent="0.2">
      <c r="A47" s="53"/>
      <c r="B47" s="54"/>
      <c r="C47" s="55"/>
      <c r="D47" s="56" t="e">
        <f>SUM(D40:D46)/COUNTIF(D40:D46,"&gt;0")</f>
        <v>#DIV/0!</v>
      </c>
      <c r="E47" s="56" t="e">
        <f>D47*3.43</f>
        <v>#DIV/0!</v>
      </c>
      <c r="F47" s="358"/>
    </row>
    <row r="48" spans="1:6" ht="12.75" customHeight="1" x14ac:dyDescent="0.2">
      <c r="A48" s="360" t="s">
        <v>35</v>
      </c>
      <c r="B48" s="4">
        <v>1</v>
      </c>
      <c r="C48" s="48" t="s">
        <v>48</v>
      </c>
      <c r="D48" s="17">
        <f>GENITORIALITA!G66</f>
        <v>0</v>
      </c>
      <c r="E48" s="4"/>
      <c r="F48" s="358"/>
    </row>
    <row r="49" spans="1:6" ht="12.75" customHeight="1" x14ac:dyDescent="0.2">
      <c r="A49" s="360"/>
      <c r="B49" s="4">
        <v>2</v>
      </c>
      <c r="C49" s="142" t="s">
        <v>169</v>
      </c>
      <c r="D49" s="17">
        <f>GENITORIALITA!G71</f>
        <v>0</v>
      </c>
      <c r="E49" s="4"/>
      <c r="F49" s="358"/>
    </row>
    <row r="50" spans="1:6" ht="12.75" customHeight="1" x14ac:dyDescent="0.2">
      <c r="A50" s="360"/>
      <c r="B50" s="4">
        <v>3</v>
      </c>
      <c r="C50" s="48" t="s">
        <v>11</v>
      </c>
      <c r="D50" s="17">
        <f>GENITORIALITA!G76</f>
        <v>0</v>
      </c>
      <c r="E50" s="4"/>
      <c r="F50" s="358"/>
    </row>
    <row r="51" spans="1:6" ht="12.75" customHeight="1" x14ac:dyDescent="0.2">
      <c r="A51" s="360"/>
      <c r="B51" s="4">
        <v>4</v>
      </c>
      <c r="C51" s="48" t="s">
        <v>12</v>
      </c>
      <c r="D51" s="17">
        <f>GENITORIALITA!G81</f>
        <v>0</v>
      </c>
      <c r="E51" s="4"/>
      <c r="F51" s="358"/>
    </row>
    <row r="52" spans="1:6" ht="12.75" customHeight="1" x14ac:dyDescent="0.2">
      <c r="A52" s="360"/>
      <c r="B52" s="4">
        <v>5</v>
      </c>
      <c r="C52" s="48" t="s">
        <v>13</v>
      </c>
      <c r="D52" s="17">
        <f>GENITORIALITA!G86</f>
        <v>0</v>
      </c>
      <c r="E52" s="4"/>
      <c r="F52" s="358"/>
    </row>
    <row r="53" spans="1:6" ht="12.75" customHeight="1" x14ac:dyDescent="0.2">
      <c r="A53" s="53"/>
      <c r="B53" s="54"/>
      <c r="C53" s="55"/>
      <c r="D53" s="56" t="e">
        <f>SUM(D48:D52)/COUNTIF(D48:D52,"&gt;0")</f>
        <v>#DIV/0!</v>
      </c>
      <c r="E53" s="56" t="e">
        <f>D53*3.5</f>
        <v>#DIV/0!</v>
      </c>
      <c r="F53" s="358"/>
    </row>
    <row r="54" spans="1:6" ht="12.75" customHeight="1" x14ac:dyDescent="0.2">
      <c r="A54" s="360" t="s">
        <v>158</v>
      </c>
      <c r="B54" s="4">
        <v>1</v>
      </c>
      <c r="C54" s="49" t="s">
        <v>15</v>
      </c>
      <c r="D54" s="17">
        <f>GENITORIALITA!G92</f>
        <v>0</v>
      </c>
      <c r="E54" s="4"/>
      <c r="F54" s="358"/>
    </row>
    <row r="55" spans="1:6" ht="12.75" customHeight="1" x14ac:dyDescent="0.2">
      <c r="A55" s="360"/>
      <c r="B55" s="4">
        <v>2</v>
      </c>
      <c r="C55" s="58" t="s">
        <v>16</v>
      </c>
      <c r="D55" s="17">
        <f>GENITORIALITA!G97</f>
        <v>0</v>
      </c>
      <c r="E55" s="4"/>
      <c r="F55" s="358"/>
    </row>
    <row r="56" spans="1:6" ht="25.5" customHeight="1" x14ac:dyDescent="0.2">
      <c r="A56" s="360"/>
      <c r="B56" s="4">
        <v>3</v>
      </c>
      <c r="C56" s="49" t="s">
        <v>17</v>
      </c>
      <c r="D56" s="17">
        <f>GENITORIALITA!G102</f>
        <v>0</v>
      </c>
      <c r="E56" s="4"/>
      <c r="F56" s="358"/>
    </row>
    <row r="57" spans="1:6" ht="12.75" customHeight="1" x14ac:dyDescent="0.2">
      <c r="A57" s="53"/>
      <c r="B57" s="54"/>
      <c r="C57" s="55"/>
      <c r="D57" s="56" t="e">
        <f>SUM(D54:D56)/COUNTIF(D54:D56,"&gt;0")</f>
        <v>#DIV/0!</v>
      </c>
      <c r="E57" s="56" t="e">
        <f>D57*1</f>
        <v>#DIV/0!</v>
      </c>
      <c r="F57" s="358"/>
    </row>
    <row r="58" spans="1:6" ht="12.75" customHeight="1" x14ac:dyDescent="0.2">
      <c r="A58" s="4" t="s">
        <v>47</v>
      </c>
      <c r="B58" s="354" t="e">
        <f>(E57+E53+E47+E39+E36)/10.01</f>
        <v>#DIV/0!</v>
      </c>
      <c r="C58" s="355"/>
      <c r="D58" s="355"/>
      <c r="E58" s="356"/>
      <c r="F58" s="359"/>
    </row>
    <row r="61" spans="1:6" ht="25.5" x14ac:dyDescent="0.2">
      <c r="A61" s="51" t="s">
        <v>2</v>
      </c>
      <c r="B61" s="361" t="s">
        <v>3</v>
      </c>
      <c r="C61" s="362"/>
      <c r="D61" s="52" t="s">
        <v>65</v>
      </c>
      <c r="E61" s="52" t="s">
        <v>64</v>
      </c>
      <c r="F61" s="357" t="s">
        <v>116</v>
      </c>
    </row>
    <row r="62" spans="1:6" x14ac:dyDescent="0.2">
      <c r="A62" s="360" t="s">
        <v>63</v>
      </c>
      <c r="B62" s="4">
        <v>1</v>
      </c>
      <c r="C62" s="48" t="s">
        <v>6</v>
      </c>
      <c r="D62" s="17">
        <f>GENITORIALITA!G4</f>
        <v>0</v>
      </c>
      <c r="E62" s="4"/>
      <c r="F62" s="358"/>
    </row>
    <row r="63" spans="1:6" x14ac:dyDescent="0.2">
      <c r="A63" s="360"/>
      <c r="B63" s="4">
        <v>2</v>
      </c>
      <c r="C63" s="48" t="s">
        <v>4</v>
      </c>
      <c r="D63" s="17">
        <f>GENITORIALITA!G9</f>
        <v>0</v>
      </c>
      <c r="E63" s="4"/>
      <c r="F63" s="358"/>
    </row>
    <row r="64" spans="1:6" x14ac:dyDescent="0.2">
      <c r="A64" s="360"/>
      <c r="B64" s="4">
        <v>3</v>
      </c>
      <c r="C64" s="48" t="s">
        <v>5</v>
      </c>
      <c r="D64" s="17">
        <f>GENITORIALITA!G14</f>
        <v>0</v>
      </c>
      <c r="E64" s="4"/>
      <c r="F64" s="358"/>
    </row>
    <row r="65" spans="1:6" x14ac:dyDescent="0.2">
      <c r="A65" s="53"/>
      <c r="B65" s="54"/>
      <c r="C65" s="55"/>
      <c r="D65" s="56" t="e">
        <f>SUM(D62:D64)/COUNTIF(D62:D64,"&gt;0")</f>
        <v>#DIV/0!</v>
      </c>
      <c r="E65" s="56" t="e">
        <f>D65*1.79</f>
        <v>#DIV/0!</v>
      </c>
      <c r="F65" s="358"/>
    </row>
    <row r="66" spans="1:6" x14ac:dyDescent="0.2">
      <c r="A66" s="360" t="s">
        <v>18</v>
      </c>
      <c r="B66" s="4">
        <v>1</v>
      </c>
      <c r="C66" s="48" t="s">
        <v>6</v>
      </c>
      <c r="D66" s="17">
        <f>GENITORIALITA!G20</f>
        <v>0</v>
      </c>
      <c r="E66" s="4"/>
      <c r="F66" s="358"/>
    </row>
    <row r="67" spans="1:6" ht="25.5" x14ac:dyDescent="0.2">
      <c r="A67" s="360"/>
      <c r="B67" s="4">
        <v>2</v>
      </c>
      <c r="C67" s="49" t="s">
        <v>19</v>
      </c>
      <c r="D67" s="17">
        <f>GENITORIALITA!G25</f>
        <v>0</v>
      </c>
      <c r="E67" s="4"/>
      <c r="F67" s="358"/>
    </row>
    <row r="68" spans="1:6" x14ac:dyDescent="0.2">
      <c r="A68" s="53"/>
      <c r="B68" s="54"/>
      <c r="C68" s="55"/>
      <c r="D68" s="56" t="e">
        <f>SUM(D66:D67)/COUNTIF(D66:D67,"&gt;0")</f>
        <v>#DIV/0!</v>
      </c>
      <c r="E68" s="56" t="e">
        <f>D68*0.29</f>
        <v>#DIV/0!</v>
      </c>
      <c r="F68" s="358"/>
    </row>
    <row r="69" spans="1:6" x14ac:dyDescent="0.2">
      <c r="A69" s="360" t="s">
        <v>34</v>
      </c>
      <c r="B69" s="4">
        <v>1</v>
      </c>
      <c r="C69" s="141" t="s">
        <v>168</v>
      </c>
      <c r="D69" s="17">
        <f>GENITORIALITA!G31</f>
        <v>0</v>
      </c>
      <c r="E69" s="4"/>
      <c r="F69" s="358"/>
    </row>
    <row r="70" spans="1:6" x14ac:dyDescent="0.2">
      <c r="A70" s="360"/>
      <c r="B70" s="4">
        <v>2</v>
      </c>
      <c r="C70" s="141" t="s">
        <v>8</v>
      </c>
      <c r="D70" s="17">
        <f>GENITORIALITA!G36</f>
        <v>0</v>
      </c>
      <c r="E70" s="4"/>
      <c r="F70" s="358"/>
    </row>
    <row r="71" spans="1:6" x14ac:dyDescent="0.2">
      <c r="A71" s="360"/>
      <c r="B71" s="4">
        <v>3</v>
      </c>
      <c r="C71" s="48" t="s">
        <v>9</v>
      </c>
      <c r="D71" s="17">
        <f>GENITORIALITA!G41</f>
        <v>0</v>
      </c>
      <c r="E71" s="4"/>
      <c r="F71" s="358"/>
    </row>
    <row r="72" spans="1:6" x14ac:dyDescent="0.2">
      <c r="A72" s="360"/>
      <c r="B72" s="4">
        <v>4</v>
      </c>
      <c r="C72" s="48" t="s">
        <v>7</v>
      </c>
      <c r="D72" s="17">
        <f>GENITORIALITA!G46</f>
        <v>0</v>
      </c>
      <c r="E72" s="4"/>
      <c r="F72" s="358"/>
    </row>
    <row r="73" spans="1:6" x14ac:dyDescent="0.2">
      <c r="A73" s="360"/>
      <c r="B73" s="4">
        <v>5</v>
      </c>
      <c r="C73" s="48" t="s">
        <v>10</v>
      </c>
      <c r="D73" s="17">
        <f>GENITORIALITA!G51</f>
        <v>0</v>
      </c>
      <c r="E73" s="4"/>
      <c r="F73" s="358"/>
    </row>
    <row r="74" spans="1:6" x14ac:dyDescent="0.2">
      <c r="A74" s="360"/>
      <c r="B74" s="4">
        <v>6</v>
      </c>
      <c r="C74" s="48" t="s">
        <v>5</v>
      </c>
      <c r="D74" s="17">
        <f>GENITORIALITA!G56</f>
        <v>0</v>
      </c>
      <c r="E74" s="4"/>
      <c r="F74" s="358"/>
    </row>
    <row r="75" spans="1:6" x14ac:dyDescent="0.2">
      <c r="A75" s="360"/>
      <c r="B75" s="7">
        <v>7</v>
      </c>
      <c r="C75" s="49" t="s">
        <v>43</v>
      </c>
      <c r="D75" s="17">
        <f>GENITORIALITA!G61</f>
        <v>0</v>
      </c>
      <c r="E75" s="4"/>
      <c r="F75" s="358"/>
    </row>
    <row r="76" spans="1:6" x14ac:dyDescent="0.2">
      <c r="A76" s="53"/>
      <c r="B76" s="54"/>
      <c r="C76" s="55"/>
      <c r="D76" s="56" t="e">
        <f>SUM(D69:D75)/COUNTIF(D69:D75,"&gt;0")</f>
        <v>#DIV/0!</v>
      </c>
      <c r="E76" s="56" t="e">
        <f>D76*3.43</f>
        <v>#DIV/0!</v>
      </c>
      <c r="F76" s="358"/>
    </row>
    <row r="77" spans="1:6" x14ac:dyDescent="0.2">
      <c r="A77" s="360" t="s">
        <v>35</v>
      </c>
      <c r="B77" s="4">
        <v>1</v>
      </c>
      <c r="C77" s="48" t="s">
        <v>48</v>
      </c>
      <c r="D77" s="17">
        <f>GENITORIALITA!G67</f>
        <v>0</v>
      </c>
      <c r="E77" s="4"/>
      <c r="F77" s="358"/>
    </row>
    <row r="78" spans="1:6" x14ac:dyDescent="0.2">
      <c r="A78" s="360"/>
      <c r="B78" s="4">
        <v>2</v>
      </c>
      <c r="C78" s="142" t="s">
        <v>169</v>
      </c>
      <c r="D78" s="17">
        <f>GENITORIALITA!G72</f>
        <v>0</v>
      </c>
      <c r="E78" s="4"/>
      <c r="F78" s="358"/>
    </row>
    <row r="79" spans="1:6" x14ac:dyDescent="0.2">
      <c r="A79" s="360"/>
      <c r="B79" s="4">
        <v>3</v>
      </c>
      <c r="C79" s="48" t="s">
        <v>11</v>
      </c>
      <c r="D79" s="17">
        <f>GENITORIALITA!G77</f>
        <v>0</v>
      </c>
      <c r="E79" s="4"/>
      <c r="F79" s="358"/>
    </row>
    <row r="80" spans="1:6" x14ac:dyDescent="0.2">
      <c r="A80" s="360"/>
      <c r="B80" s="4">
        <v>4</v>
      </c>
      <c r="C80" s="48" t="s">
        <v>12</v>
      </c>
      <c r="D80" s="17">
        <f>GENITORIALITA!G82</f>
        <v>0</v>
      </c>
      <c r="E80" s="4"/>
      <c r="F80" s="358"/>
    </row>
    <row r="81" spans="1:6" x14ac:dyDescent="0.2">
      <c r="A81" s="360"/>
      <c r="B81" s="4">
        <v>5</v>
      </c>
      <c r="C81" s="48" t="s">
        <v>13</v>
      </c>
      <c r="D81" s="17">
        <f>GENITORIALITA!G87</f>
        <v>0</v>
      </c>
      <c r="E81" s="4"/>
      <c r="F81" s="358"/>
    </row>
    <row r="82" spans="1:6" x14ac:dyDescent="0.2">
      <c r="A82" s="53"/>
      <c r="B82" s="54"/>
      <c r="C82" s="55"/>
      <c r="D82" s="56" t="e">
        <f>SUM(D77:D81)/COUNTIF(D77:D81,"&gt;0")</f>
        <v>#DIV/0!</v>
      </c>
      <c r="E82" s="56" t="e">
        <f>D82*3.5</f>
        <v>#DIV/0!</v>
      </c>
      <c r="F82" s="358"/>
    </row>
    <row r="83" spans="1:6" x14ac:dyDescent="0.2">
      <c r="A83" s="360" t="s">
        <v>158</v>
      </c>
      <c r="B83" s="4">
        <v>1</v>
      </c>
      <c r="C83" s="49" t="s">
        <v>15</v>
      </c>
      <c r="D83" s="17">
        <f>GENITORIALITA!G93</f>
        <v>0</v>
      </c>
      <c r="E83" s="4"/>
      <c r="F83" s="358"/>
    </row>
    <row r="84" spans="1:6" x14ac:dyDescent="0.2">
      <c r="A84" s="360"/>
      <c r="B84" s="4">
        <v>2</v>
      </c>
      <c r="C84" s="58" t="s">
        <v>16</v>
      </c>
      <c r="D84" s="17">
        <f>GENITORIALITA!G98</f>
        <v>0</v>
      </c>
      <c r="E84" s="4"/>
      <c r="F84" s="358"/>
    </row>
    <row r="85" spans="1:6" ht="25.5" x14ac:dyDescent="0.2">
      <c r="A85" s="360"/>
      <c r="B85" s="4">
        <v>3</v>
      </c>
      <c r="C85" s="49" t="s">
        <v>17</v>
      </c>
      <c r="D85" s="17">
        <f>GENITORIALITA!G103</f>
        <v>0</v>
      </c>
      <c r="E85" s="4"/>
      <c r="F85" s="358"/>
    </row>
    <row r="86" spans="1:6" x14ac:dyDescent="0.2">
      <c r="A86" s="53"/>
      <c r="B86" s="54"/>
      <c r="C86" s="55"/>
      <c r="D86" s="56" t="e">
        <f>SUM(D83:D85)/COUNTIF(D83:D85,"&gt;0")</f>
        <v>#DIV/0!</v>
      </c>
      <c r="E86" s="56" t="e">
        <f>D86*1</f>
        <v>#DIV/0!</v>
      </c>
      <c r="F86" s="358"/>
    </row>
    <row r="87" spans="1:6" x14ac:dyDescent="0.2">
      <c r="A87" s="4" t="s">
        <v>47</v>
      </c>
      <c r="B87" s="354" t="e">
        <f>(E86+E82+E76+E68+E65)/10.01</f>
        <v>#DIV/0!</v>
      </c>
      <c r="C87" s="355"/>
      <c r="D87" s="355"/>
      <c r="E87" s="356"/>
      <c r="F87" s="359"/>
    </row>
    <row r="90" spans="1:6" ht="25.5" x14ac:dyDescent="0.2">
      <c r="A90" s="51" t="s">
        <v>2</v>
      </c>
      <c r="B90" s="361" t="s">
        <v>3</v>
      </c>
      <c r="C90" s="362"/>
      <c r="D90" s="52" t="s">
        <v>65</v>
      </c>
      <c r="E90" s="52" t="s">
        <v>64</v>
      </c>
      <c r="F90" s="357" t="s">
        <v>117</v>
      </c>
    </row>
    <row r="91" spans="1:6" x14ac:dyDescent="0.2">
      <c r="A91" s="360" t="s">
        <v>63</v>
      </c>
      <c r="B91" s="4">
        <v>1</v>
      </c>
      <c r="C91" s="48" t="s">
        <v>6</v>
      </c>
      <c r="D91" s="17">
        <f>GENITORIALITA!G5</f>
        <v>0</v>
      </c>
      <c r="E91" s="4"/>
      <c r="F91" s="358"/>
    </row>
    <row r="92" spans="1:6" x14ac:dyDescent="0.2">
      <c r="A92" s="360"/>
      <c r="B92" s="4">
        <v>2</v>
      </c>
      <c r="C92" s="48" t="s">
        <v>4</v>
      </c>
      <c r="D92" s="17">
        <f>GENITORIALITA!G10</f>
        <v>0</v>
      </c>
      <c r="E92" s="4"/>
      <c r="F92" s="358"/>
    </row>
    <row r="93" spans="1:6" x14ac:dyDescent="0.2">
      <c r="A93" s="360"/>
      <c r="B93" s="4">
        <v>3</v>
      </c>
      <c r="C93" s="48" t="s">
        <v>5</v>
      </c>
      <c r="D93" s="17">
        <f>GENITORIALITA!G15</f>
        <v>0</v>
      </c>
      <c r="E93" s="4"/>
      <c r="F93" s="358"/>
    </row>
    <row r="94" spans="1:6" x14ac:dyDescent="0.2">
      <c r="A94" s="53"/>
      <c r="B94" s="54"/>
      <c r="C94" s="55"/>
      <c r="D94" s="56" t="e">
        <f>SUM(D91:D93)/COUNTIF(D91:D93,"&gt;0")</f>
        <v>#DIV/0!</v>
      </c>
      <c r="E94" s="56" t="e">
        <f>D94*1.79</f>
        <v>#DIV/0!</v>
      </c>
      <c r="F94" s="358"/>
    </row>
    <row r="95" spans="1:6" x14ac:dyDescent="0.2">
      <c r="A95" s="360" t="s">
        <v>18</v>
      </c>
      <c r="B95" s="4">
        <v>1</v>
      </c>
      <c r="C95" s="48" t="s">
        <v>6</v>
      </c>
      <c r="D95" s="17">
        <f>GENITORIALITA!G26</f>
        <v>0</v>
      </c>
      <c r="E95" s="4"/>
      <c r="F95" s="358"/>
    </row>
    <row r="96" spans="1:6" ht="25.5" x14ac:dyDescent="0.2">
      <c r="A96" s="360"/>
      <c r="B96" s="4">
        <v>2</v>
      </c>
      <c r="C96" s="49" t="s">
        <v>19</v>
      </c>
      <c r="D96" s="17">
        <f>GENITORIALITA!G22</f>
        <v>0</v>
      </c>
      <c r="E96" s="4"/>
      <c r="F96" s="358"/>
    </row>
    <row r="97" spans="1:6" x14ac:dyDescent="0.2">
      <c r="A97" s="53"/>
      <c r="B97" s="54"/>
      <c r="C97" s="55"/>
      <c r="D97" s="56" t="e">
        <f>SUM(D95:D96)/COUNTIF(D95:D96,"&gt;0")</f>
        <v>#DIV/0!</v>
      </c>
      <c r="E97" s="56" t="e">
        <f>D97*0.29</f>
        <v>#DIV/0!</v>
      </c>
      <c r="F97" s="358"/>
    </row>
    <row r="98" spans="1:6" x14ac:dyDescent="0.2">
      <c r="A98" s="360" t="s">
        <v>34</v>
      </c>
      <c r="B98" s="4">
        <v>1</v>
      </c>
      <c r="C98" s="141" t="s">
        <v>168</v>
      </c>
      <c r="D98" s="17">
        <f>GENITORIALITA!G32</f>
        <v>0</v>
      </c>
      <c r="E98" s="4"/>
      <c r="F98" s="358"/>
    </row>
    <row r="99" spans="1:6" x14ac:dyDescent="0.2">
      <c r="A99" s="360"/>
      <c r="B99" s="4">
        <v>2</v>
      </c>
      <c r="C99" s="141" t="s">
        <v>8</v>
      </c>
      <c r="D99" s="17">
        <f>GENITORIALITA!G37</f>
        <v>0</v>
      </c>
      <c r="E99" s="4"/>
      <c r="F99" s="358"/>
    </row>
    <row r="100" spans="1:6" x14ac:dyDescent="0.2">
      <c r="A100" s="360"/>
      <c r="B100" s="4">
        <v>3</v>
      </c>
      <c r="C100" s="48" t="s">
        <v>9</v>
      </c>
      <c r="D100" s="17">
        <f>GENITORIALITA!G42</f>
        <v>0</v>
      </c>
      <c r="E100" s="4"/>
      <c r="F100" s="358"/>
    </row>
    <row r="101" spans="1:6" x14ac:dyDescent="0.2">
      <c r="A101" s="360"/>
      <c r="B101" s="4">
        <v>4</v>
      </c>
      <c r="C101" s="48" t="s">
        <v>7</v>
      </c>
      <c r="D101" s="17">
        <f>GENITORIALITA!G47</f>
        <v>0</v>
      </c>
      <c r="E101" s="4"/>
      <c r="F101" s="358"/>
    </row>
    <row r="102" spans="1:6" x14ac:dyDescent="0.2">
      <c r="A102" s="360"/>
      <c r="B102" s="4">
        <v>5</v>
      </c>
      <c r="C102" s="48" t="s">
        <v>10</v>
      </c>
      <c r="D102" s="17">
        <f>GENITORIALITA!G52</f>
        <v>0</v>
      </c>
      <c r="E102" s="4"/>
      <c r="F102" s="358"/>
    </row>
    <row r="103" spans="1:6" x14ac:dyDescent="0.2">
      <c r="A103" s="360"/>
      <c r="B103" s="4">
        <v>6</v>
      </c>
      <c r="C103" s="48" t="s">
        <v>5</v>
      </c>
      <c r="D103" s="17">
        <f>GENITORIALITA!G57</f>
        <v>0</v>
      </c>
      <c r="E103" s="4"/>
      <c r="F103" s="358"/>
    </row>
    <row r="104" spans="1:6" x14ac:dyDescent="0.2">
      <c r="A104" s="360"/>
      <c r="B104" s="7">
        <v>7</v>
      </c>
      <c r="C104" s="49" t="s">
        <v>43</v>
      </c>
      <c r="D104" s="17">
        <f>GENITORIALITA!G62</f>
        <v>0</v>
      </c>
      <c r="E104" s="4"/>
      <c r="F104" s="358"/>
    </row>
    <row r="105" spans="1:6" x14ac:dyDescent="0.2">
      <c r="A105" s="53"/>
      <c r="B105" s="54"/>
      <c r="C105" s="55"/>
      <c r="D105" s="56" t="e">
        <f>SUM(D98:D104)/COUNTIF(D98:D104,"&gt;0")</f>
        <v>#DIV/0!</v>
      </c>
      <c r="E105" s="56" t="e">
        <f>D105*3.43</f>
        <v>#DIV/0!</v>
      </c>
      <c r="F105" s="358"/>
    </row>
    <row r="106" spans="1:6" x14ac:dyDescent="0.2">
      <c r="A106" s="360" t="s">
        <v>35</v>
      </c>
      <c r="B106" s="4">
        <v>1</v>
      </c>
      <c r="C106" s="48" t="s">
        <v>48</v>
      </c>
      <c r="D106" s="17">
        <f>GENITORIALITA!G68</f>
        <v>0</v>
      </c>
      <c r="E106" s="4"/>
      <c r="F106" s="358"/>
    </row>
    <row r="107" spans="1:6" x14ac:dyDescent="0.2">
      <c r="A107" s="360"/>
      <c r="B107" s="4">
        <v>2</v>
      </c>
      <c r="C107" s="142" t="s">
        <v>169</v>
      </c>
      <c r="D107" s="17">
        <f>GENITORIALITA!G73</f>
        <v>0</v>
      </c>
      <c r="E107" s="4"/>
      <c r="F107" s="358"/>
    </row>
    <row r="108" spans="1:6" x14ac:dyDescent="0.2">
      <c r="A108" s="360"/>
      <c r="B108" s="4">
        <v>3</v>
      </c>
      <c r="C108" s="48" t="s">
        <v>11</v>
      </c>
      <c r="D108" s="17">
        <f>GENITORIALITA!G78</f>
        <v>0</v>
      </c>
      <c r="E108" s="4"/>
      <c r="F108" s="358"/>
    </row>
    <row r="109" spans="1:6" x14ac:dyDescent="0.2">
      <c r="A109" s="360"/>
      <c r="B109" s="4">
        <v>4</v>
      </c>
      <c r="C109" s="48" t="s">
        <v>12</v>
      </c>
      <c r="D109" s="17">
        <f>GENITORIALITA!G83</f>
        <v>0</v>
      </c>
      <c r="E109" s="4"/>
      <c r="F109" s="358"/>
    </row>
    <row r="110" spans="1:6" x14ac:dyDescent="0.2">
      <c r="A110" s="360"/>
      <c r="B110" s="4">
        <v>5</v>
      </c>
      <c r="C110" s="48" t="s">
        <v>13</v>
      </c>
      <c r="D110" s="17">
        <f>GENITORIALITA!G88</f>
        <v>0</v>
      </c>
      <c r="E110" s="4"/>
      <c r="F110" s="358"/>
    </row>
    <row r="111" spans="1:6" x14ac:dyDescent="0.2">
      <c r="A111" s="53"/>
      <c r="B111" s="54"/>
      <c r="C111" s="55"/>
      <c r="D111" s="56" t="e">
        <f>SUM(D106:D110)/COUNTIF(D106:D110,"&gt;0")</f>
        <v>#DIV/0!</v>
      </c>
      <c r="E111" s="56" t="e">
        <f>D111*3.5</f>
        <v>#DIV/0!</v>
      </c>
      <c r="F111" s="358"/>
    </row>
    <row r="112" spans="1:6" x14ac:dyDescent="0.2">
      <c r="A112" s="360" t="s">
        <v>158</v>
      </c>
      <c r="B112" s="4">
        <v>1</v>
      </c>
      <c r="C112" s="49" t="s">
        <v>15</v>
      </c>
      <c r="D112" s="17">
        <f>GENITORIALITA!G94</f>
        <v>0</v>
      </c>
      <c r="E112" s="4"/>
      <c r="F112" s="358"/>
    </row>
    <row r="113" spans="1:6" x14ac:dyDescent="0.2">
      <c r="A113" s="360"/>
      <c r="B113" s="4">
        <v>2</v>
      </c>
      <c r="C113" s="58" t="s">
        <v>16</v>
      </c>
      <c r="D113" s="17">
        <f>GENITORIALITA!G99</f>
        <v>0</v>
      </c>
      <c r="E113" s="4"/>
      <c r="F113" s="358"/>
    </row>
    <row r="114" spans="1:6" ht="25.5" x14ac:dyDescent="0.2">
      <c r="A114" s="360"/>
      <c r="B114" s="4">
        <v>3</v>
      </c>
      <c r="C114" s="49" t="s">
        <v>17</v>
      </c>
      <c r="D114" s="17">
        <f>GENITORIALITA!G104</f>
        <v>0</v>
      </c>
      <c r="E114" s="4"/>
      <c r="F114" s="358"/>
    </row>
    <row r="115" spans="1:6" x14ac:dyDescent="0.2">
      <c r="A115" s="53"/>
      <c r="B115" s="54"/>
      <c r="C115" s="55"/>
      <c r="D115" s="56" t="e">
        <f>SUM(D112:D114)/COUNTIF(D112:D114,"&gt;0")</f>
        <v>#DIV/0!</v>
      </c>
      <c r="E115" s="56" t="e">
        <f>D115*1</f>
        <v>#DIV/0!</v>
      </c>
      <c r="F115" s="358"/>
    </row>
    <row r="116" spans="1:6" x14ac:dyDescent="0.2">
      <c r="A116" s="4" t="s">
        <v>47</v>
      </c>
      <c r="B116" s="354" t="e">
        <f>(E115+E111+E105+E97+E94)/10.01</f>
        <v>#DIV/0!</v>
      </c>
      <c r="C116" s="355"/>
      <c r="D116" s="355"/>
      <c r="E116" s="356"/>
      <c r="F116" s="359"/>
    </row>
    <row r="119" spans="1:6" ht="25.5" x14ac:dyDescent="0.2">
      <c r="A119" s="51" t="s">
        <v>2</v>
      </c>
      <c r="B119" s="361" t="s">
        <v>3</v>
      </c>
      <c r="C119" s="362"/>
      <c r="D119" s="52" t="s">
        <v>65</v>
      </c>
      <c r="E119" s="52" t="s">
        <v>64</v>
      </c>
      <c r="F119" s="357" t="s">
        <v>118</v>
      </c>
    </row>
    <row r="120" spans="1:6" x14ac:dyDescent="0.2">
      <c r="A120" s="360" t="s">
        <v>63</v>
      </c>
      <c r="B120" s="4">
        <v>1</v>
      </c>
      <c r="C120" s="48" t="s">
        <v>6</v>
      </c>
      <c r="D120" s="17">
        <f>GENITORIALITA!G6</f>
        <v>0</v>
      </c>
      <c r="E120" s="4"/>
      <c r="F120" s="358"/>
    </row>
    <row r="121" spans="1:6" x14ac:dyDescent="0.2">
      <c r="A121" s="360"/>
      <c r="B121" s="4">
        <v>2</v>
      </c>
      <c r="C121" s="48" t="s">
        <v>4</v>
      </c>
      <c r="D121" s="17">
        <f>GENITORIALITA!G11</f>
        <v>0</v>
      </c>
      <c r="E121" s="4"/>
      <c r="F121" s="358"/>
    </row>
    <row r="122" spans="1:6" x14ac:dyDescent="0.2">
      <c r="A122" s="360"/>
      <c r="B122" s="4">
        <v>3</v>
      </c>
      <c r="C122" s="48" t="s">
        <v>5</v>
      </c>
      <c r="D122" s="17">
        <f>GENITORIALITA!G16</f>
        <v>0</v>
      </c>
      <c r="E122" s="4"/>
      <c r="F122" s="358"/>
    </row>
    <row r="123" spans="1:6" x14ac:dyDescent="0.2">
      <c r="A123" s="53"/>
      <c r="B123" s="54"/>
      <c r="C123" s="55"/>
      <c r="D123" s="56" t="e">
        <f>SUM(D120:D122)/COUNTIF(D120:D122,"&gt;0")</f>
        <v>#DIV/0!</v>
      </c>
      <c r="E123" s="56" t="e">
        <f>D123*1.79</f>
        <v>#DIV/0!</v>
      </c>
      <c r="F123" s="358"/>
    </row>
    <row r="124" spans="1:6" x14ac:dyDescent="0.2">
      <c r="A124" s="360" t="s">
        <v>18</v>
      </c>
      <c r="B124" s="4">
        <v>1</v>
      </c>
      <c r="C124" s="48" t="s">
        <v>6</v>
      </c>
      <c r="D124" s="17">
        <f>GENITORIALITA!G22</f>
        <v>0</v>
      </c>
      <c r="E124" s="4"/>
      <c r="F124" s="358"/>
    </row>
    <row r="125" spans="1:6" ht="25.5" x14ac:dyDescent="0.2">
      <c r="A125" s="360"/>
      <c r="B125" s="4">
        <v>2</v>
      </c>
      <c r="C125" s="49" t="s">
        <v>19</v>
      </c>
      <c r="D125" s="17">
        <f>GENITORIALITA!G27</f>
        <v>0</v>
      </c>
      <c r="E125" s="4"/>
      <c r="F125" s="358"/>
    </row>
    <row r="126" spans="1:6" x14ac:dyDescent="0.2">
      <c r="A126" s="53"/>
      <c r="B126" s="54"/>
      <c r="C126" s="55"/>
      <c r="D126" s="56" t="e">
        <f>SUM(D124:D125)/COUNTIF(D124:D125,"&gt;0")</f>
        <v>#DIV/0!</v>
      </c>
      <c r="E126" s="56" t="e">
        <f>D126*0.29</f>
        <v>#DIV/0!</v>
      </c>
      <c r="F126" s="358"/>
    </row>
    <row r="127" spans="1:6" x14ac:dyDescent="0.2">
      <c r="A127" s="360" t="s">
        <v>34</v>
      </c>
      <c r="B127" s="4">
        <v>1</v>
      </c>
      <c r="C127" s="141" t="s">
        <v>168</v>
      </c>
      <c r="D127" s="17">
        <f>GENITORIALITA!G33</f>
        <v>0</v>
      </c>
      <c r="E127" s="4"/>
      <c r="F127" s="358"/>
    </row>
    <row r="128" spans="1:6" x14ac:dyDescent="0.2">
      <c r="A128" s="360"/>
      <c r="B128" s="4">
        <v>2</v>
      </c>
      <c r="C128" s="141" t="s">
        <v>8</v>
      </c>
      <c r="D128" s="17">
        <f>GENITORIALITA!G38</f>
        <v>0</v>
      </c>
      <c r="E128" s="4"/>
      <c r="F128" s="358"/>
    </row>
    <row r="129" spans="1:6" x14ac:dyDescent="0.2">
      <c r="A129" s="360"/>
      <c r="B129" s="4">
        <v>3</v>
      </c>
      <c r="C129" s="48" t="s">
        <v>9</v>
      </c>
      <c r="D129" s="17">
        <f>GENITORIALITA!G43</f>
        <v>0</v>
      </c>
      <c r="E129" s="4"/>
      <c r="F129" s="358"/>
    </row>
    <row r="130" spans="1:6" x14ac:dyDescent="0.2">
      <c r="A130" s="360"/>
      <c r="B130" s="4">
        <v>4</v>
      </c>
      <c r="C130" s="48" t="s">
        <v>7</v>
      </c>
      <c r="D130" s="17">
        <f>GENITORIALITA!G48</f>
        <v>0</v>
      </c>
      <c r="E130" s="4"/>
      <c r="F130" s="358"/>
    </row>
    <row r="131" spans="1:6" x14ac:dyDescent="0.2">
      <c r="A131" s="360"/>
      <c r="B131" s="4">
        <v>5</v>
      </c>
      <c r="C131" s="48" t="s">
        <v>10</v>
      </c>
      <c r="D131" s="17">
        <f>GENITORIALITA!G53</f>
        <v>0</v>
      </c>
      <c r="E131" s="4"/>
      <c r="F131" s="358"/>
    </row>
    <row r="132" spans="1:6" x14ac:dyDescent="0.2">
      <c r="A132" s="360"/>
      <c r="B132" s="4">
        <v>6</v>
      </c>
      <c r="C132" s="48" t="s">
        <v>5</v>
      </c>
      <c r="D132" s="17">
        <f>GENITORIALITA!G58</f>
        <v>0</v>
      </c>
      <c r="E132" s="4"/>
      <c r="F132" s="358"/>
    </row>
    <row r="133" spans="1:6" x14ac:dyDescent="0.2">
      <c r="A133" s="360"/>
      <c r="B133" s="7">
        <v>7</v>
      </c>
      <c r="C133" s="49" t="s">
        <v>43</v>
      </c>
      <c r="D133" s="17">
        <f>GENITORIALITA!G63</f>
        <v>0</v>
      </c>
      <c r="E133" s="4"/>
      <c r="F133" s="358"/>
    </row>
    <row r="134" spans="1:6" x14ac:dyDescent="0.2">
      <c r="A134" s="53"/>
      <c r="B134" s="54"/>
      <c r="C134" s="55"/>
      <c r="D134" s="56" t="e">
        <f>SUM(D127:D133)/COUNTIF(D127:D133,"&gt;0")</f>
        <v>#DIV/0!</v>
      </c>
      <c r="E134" s="56" t="e">
        <f>D134*3.43</f>
        <v>#DIV/0!</v>
      </c>
      <c r="F134" s="358"/>
    </row>
    <row r="135" spans="1:6" x14ac:dyDescent="0.2">
      <c r="A135" s="360" t="s">
        <v>35</v>
      </c>
      <c r="B135" s="4">
        <v>1</v>
      </c>
      <c r="C135" s="48" t="s">
        <v>48</v>
      </c>
      <c r="D135" s="17">
        <f>GENITORIALITA!G69</f>
        <v>0</v>
      </c>
      <c r="E135" s="4"/>
      <c r="F135" s="358"/>
    </row>
    <row r="136" spans="1:6" x14ac:dyDescent="0.2">
      <c r="A136" s="360"/>
      <c r="B136" s="4">
        <v>2</v>
      </c>
      <c r="C136" s="142" t="s">
        <v>169</v>
      </c>
      <c r="D136" s="17">
        <f>GENITORIALITA!G74</f>
        <v>0</v>
      </c>
      <c r="E136" s="4"/>
      <c r="F136" s="358"/>
    </row>
    <row r="137" spans="1:6" x14ac:dyDescent="0.2">
      <c r="A137" s="360"/>
      <c r="B137" s="4">
        <v>3</v>
      </c>
      <c r="C137" s="48" t="s">
        <v>11</v>
      </c>
      <c r="D137" s="17">
        <f>GENITORIALITA!G79</f>
        <v>0</v>
      </c>
      <c r="E137" s="4"/>
      <c r="F137" s="358"/>
    </row>
    <row r="138" spans="1:6" x14ac:dyDescent="0.2">
      <c r="A138" s="360"/>
      <c r="B138" s="4">
        <v>4</v>
      </c>
      <c r="C138" s="48" t="s">
        <v>12</v>
      </c>
      <c r="D138" s="17">
        <f>GENITORIALITA!G84</f>
        <v>0</v>
      </c>
      <c r="E138" s="4"/>
      <c r="F138" s="358"/>
    </row>
    <row r="139" spans="1:6" x14ac:dyDescent="0.2">
      <c r="A139" s="360"/>
      <c r="B139" s="4">
        <v>5</v>
      </c>
      <c r="C139" s="48" t="s">
        <v>13</v>
      </c>
      <c r="D139" s="17">
        <f>GENITORIALITA!G89</f>
        <v>0</v>
      </c>
      <c r="E139" s="4"/>
      <c r="F139" s="358"/>
    </row>
    <row r="140" spans="1:6" x14ac:dyDescent="0.2">
      <c r="A140" s="53"/>
      <c r="B140" s="54"/>
      <c r="C140" s="55"/>
      <c r="D140" s="56" t="e">
        <f>SUM(D135:D139)/COUNTIF(D135:D139,"&gt;0")</f>
        <v>#DIV/0!</v>
      </c>
      <c r="E140" s="56" t="e">
        <f>D140*3.5</f>
        <v>#DIV/0!</v>
      </c>
      <c r="F140" s="358"/>
    </row>
    <row r="141" spans="1:6" x14ac:dyDescent="0.2">
      <c r="A141" s="360" t="s">
        <v>158</v>
      </c>
      <c r="B141" s="4">
        <v>1</v>
      </c>
      <c r="C141" s="49" t="s">
        <v>15</v>
      </c>
      <c r="D141" s="17">
        <f>GENITORIALITA!G95</f>
        <v>0</v>
      </c>
      <c r="E141" s="4"/>
      <c r="F141" s="358"/>
    </row>
    <row r="142" spans="1:6" x14ac:dyDescent="0.2">
      <c r="A142" s="360"/>
      <c r="B142" s="4">
        <v>2</v>
      </c>
      <c r="C142" s="58" t="s">
        <v>16</v>
      </c>
      <c r="D142" s="17">
        <f>GENITORIALITA!G100</f>
        <v>0</v>
      </c>
      <c r="E142" s="4"/>
      <c r="F142" s="358"/>
    </row>
    <row r="143" spans="1:6" ht="25.5" x14ac:dyDescent="0.2">
      <c r="A143" s="360"/>
      <c r="B143" s="4">
        <v>3</v>
      </c>
      <c r="C143" s="49" t="s">
        <v>17</v>
      </c>
      <c r="D143" s="17">
        <f>GENITORIALITA!G105</f>
        <v>0</v>
      </c>
      <c r="E143" s="4"/>
      <c r="F143" s="358"/>
    </row>
    <row r="144" spans="1:6" x14ac:dyDescent="0.2">
      <c r="A144" s="53"/>
      <c r="B144" s="54"/>
      <c r="C144" s="55"/>
      <c r="D144" s="56" t="e">
        <f>SUM(D141:D143)/COUNTIF(D141:D143,"&gt;0")</f>
        <v>#DIV/0!</v>
      </c>
      <c r="E144" s="56" t="e">
        <f>D144*1</f>
        <v>#DIV/0!</v>
      </c>
      <c r="F144" s="358"/>
    </row>
    <row r="145" spans="1:6" x14ac:dyDescent="0.2">
      <c r="A145" s="4" t="s">
        <v>47</v>
      </c>
      <c r="B145" s="354" t="e">
        <f>(E144+E140+E134+E126+E123)/10.01</f>
        <v>#DIV/0!</v>
      </c>
      <c r="C145" s="355"/>
      <c r="D145" s="355"/>
      <c r="E145" s="356"/>
      <c r="F145" s="359"/>
    </row>
  </sheetData>
  <mergeCells count="41">
    <mergeCell ref="B119:C119"/>
    <mergeCell ref="F119:F145"/>
    <mergeCell ref="A120:A122"/>
    <mergeCell ref="A124:A125"/>
    <mergeCell ref="A127:A133"/>
    <mergeCell ref="A135:A139"/>
    <mergeCell ref="A141:A143"/>
    <mergeCell ref="B145:E145"/>
    <mergeCell ref="B90:C90"/>
    <mergeCell ref="F90:F116"/>
    <mergeCell ref="A91:A93"/>
    <mergeCell ref="A95:A96"/>
    <mergeCell ref="A98:A104"/>
    <mergeCell ref="A106:A110"/>
    <mergeCell ref="A112:A114"/>
    <mergeCell ref="B116:E116"/>
    <mergeCell ref="A48:A52"/>
    <mergeCell ref="B61:C61"/>
    <mergeCell ref="F61:F87"/>
    <mergeCell ref="A62:A64"/>
    <mergeCell ref="A66:A67"/>
    <mergeCell ref="A69:A75"/>
    <mergeCell ref="A77:A81"/>
    <mergeCell ref="A83:A85"/>
    <mergeCell ref="B87:E87"/>
    <mergeCell ref="H1:M1"/>
    <mergeCell ref="B58:E58"/>
    <mergeCell ref="F1:F27"/>
    <mergeCell ref="F32:F58"/>
    <mergeCell ref="A54:A56"/>
    <mergeCell ref="B1:C1"/>
    <mergeCell ref="B27:E27"/>
    <mergeCell ref="A2:A4"/>
    <mergeCell ref="A6:A7"/>
    <mergeCell ref="A9:A15"/>
    <mergeCell ref="A17:A21"/>
    <mergeCell ref="A23:A25"/>
    <mergeCell ref="B32:C32"/>
    <mergeCell ref="A33:A35"/>
    <mergeCell ref="A37:A38"/>
    <mergeCell ref="A40:A46"/>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4">
    <pageSetUpPr fitToPage="1"/>
  </sheetPr>
  <dimension ref="A1:R129"/>
  <sheetViews>
    <sheetView zoomScale="80" zoomScaleNormal="80" workbookViewId="0">
      <pane xSplit="1" ySplit="1" topLeftCell="B107" activePane="bottomRight" state="frozen"/>
      <selection pane="topRight" activeCell="B1" sqref="B1"/>
      <selection pane="bottomLeft" activeCell="A3" sqref="A3"/>
      <selection pane="bottomRight" activeCell="F114" sqref="F114"/>
    </sheetView>
  </sheetViews>
  <sheetFormatPr defaultRowHeight="12.75" x14ac:dyDescent="0.2"/>
  <cols>
    <col min="1" max="1" width="15.7109375" style="95" customWidth="1"/>
    <col min="2" max="2" width="5.7109375" style="95" customWidth="1"/>
    <col min="3" max="3" width="15.7109375" style="44" customWidth="1"/>
    <col min="4" max="4" width="72.85546875" style="44" hidden="1" customWidth="1"/>
    <col min="5" max="5" width="19.42578125" style="44" customWidth="1"/>
    <col min="6" max="7" width="6.28515625" style="44" customWidth="1"/>
    <col min="8" max="8" width="21.28515625" style="44" customWidth="1"/>
    <col min="9" max="9" width="14.85546875" style="44" customWidth="1"/>
    <col min="10" max="10" width="18.28515625" style="44" customWidth="1"/>
    <col min="11" max="11" width="21.7109375" style="44" customWidth="1"/>
    <col min="12" max="12" width="22.85546875" style="44" customWidth="1"/>
    <col min="13" max="13" width="19.28515625" style="44" customWidth="1"/>
    <col min="14" max="16384" width="9.140625" style="44"/>
  </cols>
  <sheetData>
    <row r="1" spans="1:13" s="95" customFormat="1" ht="84.75" x14ac:dyDescent="0.2">
      <c r="A1" s="91" t="s">
        <v>2</v>
      </c>
      <c r="B1" s="395" t="s">
        <v>3</v>
      </c>
      <c r="C1" s="397"/>
      <c r="D1" s="91" t="s">
        <v>44</v>
      </c>
      <c r="E1" s="91" t="s">
        <v>56</v>
      </c>
      <c r="F1" s="395" t="s">
        <v>161</v>
      </c>
      <c r="G1" s="396"/>
      <c r="H1" s="91" t="s">
        <v>54</v>
      </c>
      <c r="I1" s="91" t="s">
        <v>57</v>
      </c>
      <c r="J1" s="91" t="s">
        <v>156</v>
      </c>
      <c r="K1" s="91" t="s">
        <v>58</v>
      </c>
      <c r="L1" s="91" t="s">
        <v>141</v>
      </c>
      <c r="M1" s="91" t="s">
        <v>140</v>
      </c>
    </row>
    <row r="2" spans="1:13" ht="30" customHeight="1" x14ac:dyDescent="0.2">
      <c r="A2" s="363" t="s">
        <v>181</v>
      </c>
      <c r="B2" s="365">
        <v>1</v>
      </c>
      <c r="C2" s="368" t="s">
        <v>178</v>
      </c>
      <c r="D2" s="43" t="s">
        <v>97</v>
      </c>
      <c r="E2" s="371"/>
      <c r="F2" s="139" t="s">
        <v>163</v>
      </c>
      <c r="G2" s="94"/>
      <c r="H2" s="94"/>
      <c r="I2" s="94"/>
      <c r="J2" s="94"/>
      <c r="K2" s="94"/>
      <c r="L2" s="94"/>
      <c r="M2" s="94"/>
    </row>
    <row r="3" spans="1:13" ht="30" customHeight="1" x14ac:dyDescent="0.2">
      <c r="A3" s="364"/>
      <c r="B3" s="366"/>
      <c r="C3" s="369"/>
      <c r="D3" s="43"/>
      <c r="E3" s="372"/>
      <c r="F3" s="139" t="s">
        <v>167</v>
      </c>
      <c r="G3" s="94"/>
      <c r="H3" s="94"/>
      <c r="I3" s="94"/>
      <c r="J3" s="94"/>
      <c r="K3" s="94"/>
      <c r="L3" s="94"/>
      <c r="M3" s="94"/>
    </row>
    <row r="4" spans="1:13" ht="30" customHeight="1" x14ac:dyDescent="0.2">
      <c r="A4" s="364"/>
      <c r="B4" s="366"/>
      <c r="C4" s="369"/>
      <c r="D4" s="43"/>
      <c r="E4" s="372"/>
      <c r="F4" s="139" t="s">
        <v>164</v>
      </c>
      <c r="G4" s="94"/>
      <c r="H4" s="94"/>
      <c r="I4" s="94"/>
      <c r="J4" s="94"/>
      <c r="K4" s="94"/>
      <c r="L4" s="94"/>
      <c r="M4" s="94"/>
    </row>
    <row r="5" spans="1:13" ht="30" customHeight="1" x14ac:dyDescent="0.2">
      <c r="A5" s="364"/>
      <c r="B5" s="366"/>
      <c r="C5" s="369"/>
      <c r="D5" s="43"/>
      <c r="E5" s="372"/>
      <c r="F5" s="139" t="s">
        <v>165</v>
      </c>
      <c r="G5" s="94"/>
      <c r="H5" s="94"/>
      <c r="I5" s="94"/>
      <c r="J5" s="94"/>
      <c r="K5" s="94"/>
      <c r="L5" s="94"/>
      <c r="M5" s="94"/>
    </row>
    <row r="6" spans="1:13" ht="30" customHeight="1" x14ac:dyDescent="0.2">
      <c r="A6" s="364"/>
      <c r="B6" s="367"/>
      <c r="C6" s="370"/>
      <c r="D6" s="43"/>
      <c r="E6" s="373"/>
      <c r="F6" s="139" t="s">
        <v>166</v>
      </c>
      <c r="G6" s="94"/>
      <c r="H6" s="94"/>
      <c r="I6" s="94"/>
      <c r="J6" s="94"/>
      <c r="K6" s="94"/>
      <c r="L6" s="94"/>
      <c r="M6" s="94"/>
    </row>
    <row r="7" spans="1:13" ht="30" customHeight="1" x14ac:dyDescent="0.2">
      <c r="A7" s="364"/>
      <c r="B7" s="374">
        <v>2</v>
      </c>
      <c r="C7" s="377" t="s">
        <v>234</v>
      </c>
      <c r="D7" s="42" t="s">
        <v>98</v>
      </c>
      <c r="E7" s="377"/>
      <c r="F7" s="139" t="s">
        <v>163</v>
      </c>
      <c r="G7" s="136"/>
      <c r="H7" s="136"/>
      <c r="I7" s="136"/>
      <c r="J7" s="136"/>
      <c r="K7" s="136"/>
      <c r="L7" s="136"/>
      <c r="M7" s="136"/>
    </row>
    <row r="8" spans="1:13" ht="30" customHeight="1" x14ac:dyDescent="0.2">
      <c r="A8" s="364"/>
      <c r="B8" s="375"/>
      <c r="C8" s="378"/>
      <c r="D8" s="42"/>
      <c r="E8" s="380"/>
      <c r="F8" s="139" t="s">
        <v>167</v>
      </c>
      <c r="G8" s="136"/>
      <c r="H8" s="136"/>
      <c r="I8" s="136"/>
      <c r="J8" s="136"/>
      <c r="K8" s="136"/>
      <c r="L8" s="136"/>
      <c r="M8" s="136"/>
    </row>
    <row r="9" spans="1:13" ht="30" customHeight="1" x14ac:dyDescent="0.2">
      <c r="A9" s="364"/>
      <c r="B9" s="375"/>
      <c r="C9" s="378"/>
      <c r="D9" s="42"/>
      <c r="E9" s="380"/>
      <c r="F9" s="139" t="s">
        <v>164</v>
      </c>
      <c r="G9" s="136"/>
      <c r="H9" s="136"/>
      <c r="I9" s="136"/>
      <c r="J9" s="136"/>
      <c r="K9" s="136"/>
      <c r="L9" s="136"/>
      <c r="M9" s="136"/>
    </row>
    <row r="10" spans="1:13" ht="30" customHeight="1" x14ac:dyDescent="0.2">
      <c r="A10" s="364"/>
      <c r="B10" s="375"/>
      <c r="C10" s="378"/>
      <c r="D10" s="42"/>
      <c r="E10" s="380"/>
      <c r="F10" s="139" t="s">
        <v>165</v>
      </c>
      <c r="G10" s="136"/>
      <c r="H10" s="136"/>
      <c r="I10" s="136"/>
      <c r="J10" s="136"/>
      <c r="K10" s="136"/>
      <c r="L10" s="136"/>
      <c r="M10" s="136"/>
    </row>
    <row r="11" spans="1:13" ht="30" customHeight="1" x14ac:dyDescent="0.2">
      <c r="A11" s="364"/>
      <c r="B11" s="376"/>
      <c r="C11" s="379"/>
      <c r="D11" s="42"/>
      <c r="E11" s="381"/>
      <c r="F11" s="139" t="s">
        <v>166</v>
      </c>
      <c r="G11" s="136"/>
      <c r="H11" s="136"/>
      <c r="I11" s="136"/>
      <c r="J11" s="136"/>
      <c r="K11" s="136"/>
      <c r="L11" s="136"/>
      <c r="M11" s="136"/>
    </row>
    <row r="12" spans="1:13" ht="30" customHeight="1" x14ac:dyDescent="0.2">
      <c r="A12" s="364"/>
      <c r="B12" s="374">
        <v>3</v>
      </c>
      <c r="C12" s="377" t="s">
        <v>180</v>
      </c>
      <c r="D12" s="42" t="s">
        <v>99</v>
      </c>
      <c r="E12" s="377" t="s">
        <v>239</v>
      </c>
      <c r="F12" s="139" t="s">
        <v>163</v>
      </c>
      <c r="G12" s="136"/>
      <c r="H12" s="136"/>
      <c r="I12" s="136"/>
      <c r="J12" s="136"/>
      <c r="K12" s="136"/>
      <c r="L12" s="136"/>
      <c r="M12" s="136"/>
    </row>
    <row r="13" spans="1:13" ht="30" customHeight="1" x14ac:dyDescent="0.2">
      <c r="A13" s="364"/>
      <c r="B13" s="375"/>
      <c r="C13" s="378"/>
      <c r="D13" s="42"/>
      <c r="E13" s="380"/>
      <c r="F13" s="139" t="s">
        <v>167</v>
      </c>
      <c r="G13" s="136"/>
      <c r="H13" s="136"/>
      <c r="I13" s="136"/>
      <c r="J13" s="136"/>
      <c r="K13" s="136"/>
      <c r="L13" s="136"/>
      <c r="M13" s="136"/>
    </row>
    <row r="14" spans="1:13" ht="30" customHeight="1" x14ac:dyDescent="0.2">
      <c r="A14" s="364"/>
      <c r="B14" s="375"/>
      <c r="C14" s="378"/>
      <c r="D14" s="42"/>
      <c r="E14" s="380"/>
      <c r="F14" s="139" t="s">
        <v>164</v>
      </c>
      <c r="G14" s="136"/>
      <c r="H14" s="136"/>
      <c r="I14" s="136"/>
      <c r="J14" s="136"/>
      <c r="K14" s="136"/>
      <c r="L14" s="136"/>
      <c r="M14" s="136"/>
    </row>
    <row r="15" spans="1:13" ht="30" customHeight="1" x14ac:dyDescent="0.2">
      <c r="A15" s="364"/>
      <c r="B15" s="375"/>
      <c r="C15" s="378"/>
      <c r="D15" s="42"/>
      <c r="E15" s="380"/>
      <c r="F15" s="139" t="s">
        <v>165</v>
      </c>
      <c r="G15" s="136"/>
      <c r="H15" s="136"/>
      <c r="I15" s="136"/>
      <c r="J15" s="136"/>
      <c r="K15" s="136"/>
      <c r="L15" s="136"/>
      <c r="M15" s="136"/>
    </row>
    <row r="16" spans="1:13" ht="30" customHeight="1" x14ac:dyDescent="0.2">
      <c r="A16" s="364"/>
      <c r="B16" s="376"/>
      <c r="C16" s="379"/>
      <c r="D16" s="42"/>
      <c r="E16" s="381"/>
      <c r="F16" s="139" t="s">
        <v>166</v>
      </c>
      <c r="G16" s="136"/>
      <c r="H16" s="136"/>
      <c r="I16" s="136"/>
      <c r="J16" s="136"/>
      <c r="K16" s="136"/>
      <c r="L16" s="136"/>
      <c r="M16" s="136"/>
    </row>
    <row r="17" spans="1:18" ht="30" customHeight="1" x14ac:dyDescent="0.2">
      <c r="A17" s="364"/>
      <c r="B17" s="374">
        <v>4</v>
      </c>
      <c r="C17" s="377" t="s">
        <v>235</v>
      </c>
      <c r="D17" s="42" t="s">
        <v>100</v>
      </c>
      <c r="E17" s="377"/>
      <c r="F17" s="139" t="s">
        <v>163</v>
      </c>
      <c r="G17" s="136"/>
      <c r="H17" s="136"/>
      <c r="I17" s="136"/>
      <c r="J17" s="136"/>
      <c r="K17" s="136"/>
      <c r="L17" s="136"/>
      <c r="M17" s="136"/>
    </row>
    <row r="18" spans="1:18" ht="30" customHeight="1" x14ac:dyDescent="0.2">
      <c r="A18" s="364"/>
      <c r="B18" s="375"/>
      <c r="C18" s="382"/>
      <c r="D18" s="42"/>
      <c r="E18" s="380"/>
      <c r="F18" s="139" t="s">
        <v>167</v>
      </c>
      <c r="G18" s="136"/>
      <c r="H18" s="136"/>
      <c r="I18" s="136"/>
      <c r="J18" s="136"/>
      <c r="K18" s="136"/>
      <c r="L18" s="136"/>
      <c r="M18" s="136"/>
    </row>
    <row r="19" spans="1:18" ht="30" customHeight="1" x14ac:dyDescent="0.2">
      <c r="A19" s="364"/>
      <c r="B19" s="375"/>
      <c r="C19" s="382"/>
      <c r="D19" s="42"/>
      <c r="E19" s="380"/>
      <c r="F19" s="139" t="s">
        <v>164</v>
      </c>
      <c r="G19" s="136"/>
      <c r="H19" s="136"/>
      <c r="I19" s="136"/>
      <c r="J19" s="136"/>
      <c r="K19" s="136"/>
      <c r="L19" s="136"/>
      <c r="M19" s="136"/>
    </row>
    <row r="20" spans="1:18" ht="30" customHeight="1" x14ac:dyDescent="0.2">
      <c r="A20" s="364"/>
      <c r="B20" s="375"/>
      <c r="C20" s="382"/>
      <c r="D20" s="42"/>
      <c r="E20" s="380"/>
      <c r="F20" s="139" t="s">
        <v>165</v>
      </c>
      <c r="G20" s="136"/>
      <c r="H20" s="136"/>
      <c r="I20" s="136"/>
      <c r="J20" s="136"/>
      <c r="K20" s="136"/>
      <c r="L20" s="136"/>
      <c r="M20" s="136"/>
    </row>
    <row r="21" spans="1:18" ht="30" customHeight="1" x14ac:dyDescent="0.2">
      <c r="A21" s="364"/>
      <c r="B21" s="376"/>
      <c r="C21" s="383"/>
      <c r="D21" s="42"/>
      <c r="E21" s="381"/>
      <c r="F21" s="139" t="s">
        <v>166</v>
      </c>
      <c r="G21" s="136"/>
      <c r="H21" s="136"/>
      <c r="I21" s="136"/>
      <c r="J21" s="136"/>
      <c r="K21" s="136"/>
      <c r="L21" s="136"/>
      <c r="M21" s="136"/>
    </row>
    <row r="22" spans="1:18" ht="12.75" customHeight="1" x14ac:dyDescent="0.2">
      <c r="A22" s="36"/>
      <c r="B22" s="36"/>
      <c r="C22" s="36"/>
      <c r="D22" s="36"/>
      <c r="E22" s="36"/>
      <c r="F22" s="36"/>
      <c r="G22" s="36"/>
      <c r="H22" s="36"/>
      <c r="I22" s="36"/>
      <c r="J22" s="36"/>
      <c r="K22" s="36"/>
      <c r="L22" s="36"/>
      <c r="M22" s="36"/>
    </row>
    <row r="23" spans="1:18" ht="30" customHeight="1" x14ac:dyDescent="0.2">
      <c r="A23" s="363" t="s">
        <v>70</v>
      </c>
      <c r="B23" s="365">
        <v>1</v>
      </c>
      <c r="C23" s="394" t="s">
        <v>23</v>
      </c>
      <c r="D23" s="43" t="s">
        <v>88</v>
      </c>
      <c r="E23" s="384"/>
      <c r="F23" s="139" t="s">
        <v>163</v>
      </c>
      <c r="G23" s="94"/>
      <c r="H23" s="94"/>
      <c r="I23" s="94"/>
      <c r="J23" s="94"/>
      <c r="K23" s="94"/>
      <c r="L23" s="94"/>
      <c r="M23" s="94"/>
    </row>
    <row r="24" spans="1:18" ht="30" customHeight="1" x14ac:dyDescent="0.2">
      <c r="A24" s="364"/>
      <c r="B24" s="366"/>
      <c r="C24" s="378"/>
      <c r="D24" s="43"/>
      <c r="E24" s="380"/>
      <c r="F24" s="139" t="s">
        <v>167</v>
      </c>
      <c r="G24" s="94"/>
      <c r="H24" s="94"/>
      <c r="I24" s="94"/>
      <c r="J24" s="94"/>
      <c r="K24" s="94"/>
      <c r="L24" s="94"/>
      <c r="M24" s="94"/>
    </row>
    <row r="25" spans="1:18" ht="30" customHeight="1" x14ac:dyDescent="0.2">
      <c r="A25" s="364"/>
      <c r="B25" s="366"/>
      <c r="C25" s="378"/>
      <c r="D25" s="43"/>
      <c r="E25" s="380"/>
      <c r="F25" s="139" t="s">
        <v>164</v>
      </c>
      <c r="G25" s="94"/>
      <c r="H25" s="94"/>
      <c r="I25" s="94"/>
      <c r="J25" s="94"/>
      <c r="K25" s="94"/>
      <c r="L25" s="94"/>
      <c r="M25" s="94"/>
    </row>
    <row r="26" spans="1:18" ht="30" customHeight="1" x14ac:dyDescent="0.2">
      <c r="A26" s="364"/>
      <c r="B26" s="366"/>
      <c r="C26" s="378"/>
      <c r="D26" s="43"/>
      <c r="E26" s="380"/>
      <c r="F26" s="139" t="s">
        <v>165</v>
      </c>
      <c r="G26" s="94"/>
      <c r="H26" s="94"/>
      <c r="I26" s="94"/>
      <c r="J26" s="94"/>
      <c r="K26" s="94"/>
      <c r="L26" s="94"/>
      <c r="M26" s="94"/>
    </row>
    <row r="27" spans="1:18" ht="30" customHeight="1" x14ac:dyDescent="0.2">
      <c r="A27" s="364"/>
      <c r="B27" s="367"/>
      <c r="C27" s="379"/>
      <c r="D27" s="43"/>
      <c r="E27" s="381"/>
      <c r="F27" s="139" t="s">
        <v>166</v>
      </c>
      <c r="G27" s="94"/>
      <c r="H27" s="94"/>
      <c r="I27" s="94"/>
      <c r="J27" s="94"/>
      <c r="K27" s="94"/>
      <c r="L27" s="94"/>
      <c r="M27" s="94"/>
    </row>
    <row r="28" spans="1:18" ht="30" customHeight="1" x14ac:dyDescent="0.2">
      <c r="A28" s="364"/>
      <c r="B28" s="365">
        <v>2</v>
      </c>
      <c r="C28" s="393" t="s">
        <v>24</v>
      </c>
      <c r="D28" s="43" t="s">
        <v>89</v>
      </c>
      <c r="E28" s="401"/>
      <c r="F28" s="139" t="s">
        <v>163</v>
      </c>
      <c r="G28" s="94"/>
      <c r="H28" s="94"/>
      <c r="I28" s="94"/>
      <c r="J28" s="94"/>
      <c r="K28" s="94"/>
      <c r="L28" s="94"/>
      <c r="M28" s="94"/>
    </row>
    <row r="29" spans="1:18" ht="30" customHeight="1" x14ac:dyDescent="0.2">
      <c r="A29" s="364"/>
      <c r="B29" s="366"/>
      <c r="C29" s="369"/>
      <c r="D29" s="43"/>
      <c r="E29" s="402"/>
      <c r="F29" s="139" t="s">
        <v>167</v>
      </c>
      <c r="G29" s="94"/>
      <c r="H29" s="94"/>
      <c r="I29" s="94"/>
      <c r="J29" s="94"/>
      <c r="K29" s="94"/>
      <c r="L29" s="94"/>
      <c r="M29" s="94"/>
      <c r="N29" s="121"/>
      <c r="O29" s="121"/>
      <c r="P29" s="121"/>
      <c r="Q29" s="121"/>
      <c r="R29" s="121"/>
    </row>
    <row r="30" spans="1:18" ht="30" customHeight="1" x14ac:dyDescent="0.2">
      <c r="A30" s="364"/>
      <c r="B30" s="366"/>
      <c r="C30" s="369"/>
      <c r="D30" s="43"/>
      <c r="E30" s="402"/>
      <c r="F30" s="139" t="s">
        <v>164</v>
      </c>
      <c r="G30" s="94"/>
      <c r="H30" s="94"/>
      <c r="I30" s="94"/>
      <c r="J30" s="94"/>
      <c r="K30" s="94"/>
      <c r="L30" s="94"/>
      <c r="M30" s="94"/>
      <c r="N30" s="121"/>
      <c r="O30" s="121"/>
      <c r="P30" s="121"/>
      <c r="Q30" s="121"/>
      <c r="R30" s="121"/>
    </row>
    <row r="31" spans="1:18" ht="30" customHeight="1" x14ac:dyDescent="0.2">
      <c r="A31" s="364"/>
      <c r="B31" s="366"/>
      <c r="C31" s="369"/>
      <c r="D31" s="43"/>
      <c r="E31" s="402"/>
      <c r="F31" s="139" t="s">
        <v>165</v>
      </c>
      <c r="G31" s="94"/>
      <c r="H31" s="94"/>
      <c r="I31" s="94"/>
      <c r="J31" s="94"/>
      <c r="K31" s="94"/>
      <c r="L31" s="94"/>
      <c r="M31" s="94"/>
      <c r="N31" s="121"/>
      <c r="O31" s="121"/>
      <c r="P31" s="121"/>
      <c r="Q31" s="121"/>
      <c r="R31" s="121"/>
    </row>
    <row r="32" spans="1:18" ht="30" customHeight="1" x14ac:dyDescent="0.2">
      <c r="A32" s="364"/>
      <c r="B32" s="367"/>
      <c r="C32" s="370"/>
      <c r="D32" s="43"/>
      <c r="E32" s="403"/>
      <c r="F32" s="139" t="s">
        <v>166</v>
      </c>
      <c r="G32" s="94"/>
      <c r="H32" s="94"/>
      <c r="I32" s="94"/>
      <c r="J32" s="94"/>
      <c r="K32" s="94"/>
      <c r="L32" s="94"/>
      <c r="M32" s="94"/>
      <c r="N32" s="121"/>
      <c r="O32" s="121"/>
      <c r="P32" s="121"/>
      <c r="Q32" s="121"/>
      <c r="R32" s="121"/>
    </row>
    <row r="33" spans="1:18" ht="30" customHeight="1" x14ac:dyDescent="0.2">
      <c r="A33" s="364"/>
      <c r="B33" s="374">
        <v>3</v>
      </c>
      <c r="C33" s="377" t="s">
        <v>41</v>
      </c>
      <c r="D33" s="42" t="s">
        <v>90</v>
      </c>
      <c r="E33" s="368"/>
      <c r="F33" s="139" t="s">
        <v>163</v>
      </c>
      <c r="G33" s="94"/>
      <c r="H33" s="43"/>
      <c r="I33" s="94"/>
      <c r="J33" s="94"/>
      <c r="K33" s="94"/>
      <c r="L33" s="94"/>
      <c r="M33" s="94"/>
      <c r="N33" s="121"/>
      <c r="O33" s="121"/>
      <c r="P33" s="121"/>
      <c r="Q33" s="121"/>
      <c r="R33" s="121"/>
    </row>
    <row r="34" spans="1:18" ht="30" customHeight="1" x14ac:dyDescent="0.2">
      <c r="A34" s="364"/>
      <c r="B34" s="375"/>
      <c r="C34" s="382"/>
      <c r="D34" s="42"/>
      <c r="E34" s="385"/>
      <c r="F34" s="139" t="s">
        <v>167</v>
      </c>
      <c r="G34" s="94"/>
      <c r="H34" s="43"/>
      <c r="I34" s="94"/>
      <c r="J34" s="94"/>
      <c r="K34" s="94"/>
      <c r="L34" s="94"/>
      <c r="M34" s="94"/>
    </row>
    <row r="35" spans="1:18" ht="30" customHeight="1" x14ac:dyDescent="0.2">
      <c r="A35" s="364"/>
      <c r="B35" s="375"/>
      <c r="C35" s="382"/>
      <c r="D35" s="42"/>
      <c r="E35" s="385"/>
      <c r="F35" s="139" t="s">
        <v>164</v>
      </c>
      <c r="G35" s="94"/>
      <c r="H35" s="43"/>
      <c r="I35" s="94"/>
      <c r="J35" s="94"/>
      <c r="K35" s="94"/>
      <c r="L35" s="94"/>
      <c r="M35" s="94"/>
    </row>
    <row r="36" spans="1:18" ht="30" customHeight="1" x14ac:dyDescent="0.2">
      <c r="A36" s="364"/>
      <c r="B36" s="375"/>
      <c r="C36" s="382"/>
      <c r="D36" s="42"/>
      <c r="E36" s="385"/>
      <c r="F36" s="139" t="s">
        <v>165</v>
      </c>
      <c r="G36" s="94"/>
      <c r="H36" s="43"/>
      <c r="I36" s="94"/>
      <c r="J36" s="94"/>
      <c r="K36" s="94"/>
      <c r="L36" s="94"/>
      <c r="M36" s="94"/>
    </row>
    <row r="37" spans="1:18" ht="30" customHeight="1" x14ac:dyDescent="0.2">
      <c r="A37" s="364"/>
      <c r="B37" s="376"/>
      <c r="C37" s="383"/>
      <c r="D37" s="42"/>
      <c r="E37" s="386"/>
      <c r="F37" s="139" t="s">
        <v>166</v>
      </c>
      <c r="G37" s="94"/>
      <c r="H37" s="43"/>
      <c r="I37" s="94"/>
      <c r="J37" s="94"/>
      <c r="K37" s="94"/>
      <c r="L37" s="94"/>
      <c r="M37" s="94"/>
    </row>
    <row r="38" spans="1:18" ht="30" customHeight="1" x14ac:dyDescent="0.2">
      <c r="A38" s="364"/>
      <c r="B38" s="398">
        <v>4</v>
      </c>
      <c r="C38" s="393" t="s">
        <v>29</v>
      </c>
      <c r="D38" s="43" t="s">
        <v>146</v>
      </c>
      <c r="E38" s="368"/>
      <c r="F38" s="139" t="s">
        <v>163</v>
      </c>
      <c r="G38" s="94"/>
      <c r="H38" s="43"/>
      <c r="I38" s="94"/>
      <c r="J38" s="94"/>
      <c r="K38" s="94"/>
      <c r="L38" s="94"/>
      <c r="M38" s="94"/>
    </row>
    <row r="39" spans="1:18" ht="30" customHeight="1" x14ac:dyDescent="0.2">
      <c r="A39" s="364"/>
      <c r="B39" s="399"/>
      <c r="C39" s="369"/>
      <c r="D39" s="43"/>
      <c r="E39" s="385"/>
      <c r="F39" s="139" t="s">
        <v>167</v>
      </c>
      <c r="G39" s="94"/>
      <c r="H39" s="43"/>
      <c r="I39" s="94"/>
      <c r="J39" s="94"/>
      <c r="K39" s="94"/>
      <c r="L39" s="94"/>
      <c r="M39" s="94"/>
    </row>
    <row r="40" spans="1:18" ht="30" customHeight="1" x14ac:dyDescent="0.2">
      <c r="A40" s="364"/>
      <c r="B40" s="399"/>
      <c r="C40" s="369"/>
      <c r="D40" s="43"/>
      <c r="E40" s="385"/>
      <c r="F40" s="139" t="s">
        <v>164</v>
      </c>
      <c r="G40" s="94"/>
      <c r="H40" s="43"/>
      <c r="I40" s="94"/>
      <c r="J40" s="94"/>
      <c r="K40" s="94"/>
      <c r="L40" s="94"/>
      <c r="M40" s="94"/>
    </row>
    <row r="41" spans="1:18" ht="30" customHeight="1" x14ac:dyDescent="0.2">
      <c r="A41" s="364"/>
      <c r="B41" s="399"/>
      <c r="C41" s="369"/>
      <c r="D41" s="43"/>
      <c r="E41" s="385"/>
      <c r="F41" s="139" t="s">
        <v>165</v>
      </c>
      <c r="G41" s="94"/>
      <c r="H41" s="43"/>
      <c r="I41" s="94"/>
      <c r="J41" s="94"/>
      <c r="K41" s="94"/>
      <c r="L41" s="94"/>
      <c r="M41" s="94"/>
    </row>
    <row r="42" spans="1:18" ht="30" customHeight="1" x14ac:dyDescent="0.2">
      <c r="A42" s="404"/>
      <c r="B42" s="400"/>
      <c r="C42" s="370"/>
      <c r="D42" s="43"/>
      <c r="E42" s="386"/>
      <c r="F42" s="139" t="s">
        <v>166</v>
      </c>
      <c r="G42" s="94"/>
      <c r="H42" s="43"/>
      <c r="I42" s="94"/>
      <c r="J42" s="94"/>
      <c r="K42" s="94"/>
      <c r="L42" s="94"/>
      <c r="M42" s="94"/>
    </row>
    <row r="43" spans="1:18" ht="12.75" customHeight="1" x14ac:dyDescent="0.2">
      <c r="A43" s="36"/>
      <c r="B43" s="36"/>
      <c r="C43" s="36"/>
      <c r="D43" s="36"/>
      <c r="E43" s="36"/>
      <c r="F43" s="36"/>
      <c r="G43" s="36"/>
      <c r="H43" s="36"/>
      <c r="I43" s="36"/>
      <c r="J43" s="36"/>
      <c r="K43" s="36"/>
      <c r="L43" s="36"/>
      <c r="M43" s="36"/>
    </row>
    <row r="44" spans="1:18" ht="30" customHeight="1" x14ac:dyDescent="0.2">
      <c r="A44" s="365" t="s">
        <v>30</v>
      </c>
      <c r="B44" s="365">
        <v>1</v>
      </c>
      <c r="C44" s="394" t="s">
        <v>8</v>
      </c>
      <c r="D44" s="43" t="s">
        <v>91</v>
      </c>
      <c r="E44" s="371"/>
      <c r="F44" s="139" t="s">
        <v>163</v>
      </c>
      <c r="G44" s="94"/>
      <c r="H44" s="94"/>
      <c r="I44" s="94"/>
      <c r="J44" s="94"/>
      <c r="K44" s="94"/>
      <c r="L44" s="94"/>
      <c r="M44" s="94"/>
    </row>
    <row r="45" spans="1:18" ht="30" customHeight="1" x14ac:dyDescent="0.2">
      <c r="A45" s="366"/>
      <c r="B45" s="366"/>
      <c r="C45" s="378"/>
      <c r="D45" s="43"/>
      <c r="E45" s="372"/>
      <c r="F45" s="139" t="s">
        <v>167</v>
      </c>
      <c r="G45" s="94"/>
      <c r="H45" s="94"/>
      <c r="I45" s="94"/>
      <c r="J45" s="94"/>
      <c r="K45" s="94"/>
      <c r="L45" s="94"/>
      <c r="M45" s="94"/>
    </row>
    <row r="46" spans="1:18" ht="30" customHeight="1" x14ac:dyDescent="0.2">
      <c r="A46" s="366"/>
      <c r="B46" s="366"/>
      <c r="C46" s="378"/>
      <c r="D46" s="43"/>
      <c r="E46" s="372"/>
      <c r="F46" s="139" t="s">
        <v>164</v>
      </c>
      <c r="G46" s="94"/>
      <c r="H46" s="94"/>
      <c r="I46" s="94"/>
      <c r="J46" s="94"/>
      <c r="K46" s="94"/>
      <c r="L46" s="94"/>
      <c r="M46" s="94"/>
    </row>
    <row r="47" spans="1:18" ht="30" customHeight="1" x14ac:dyDescent="0.2">
      <c r="A47" s="366"/>
      <c r="B47" s="366"/>
      <c r="C47" s="378"/>
      <c r="D47" s="43"/>
      <c r="E47" s="372"/>
      <c r="F47" s="139" t="s">
        <v>165</v>
      </c>
      <c r="G47" s="94"/>
      <c r="H47" s="94"/>
      <c r="I47" s="94"/>
      <c r="J47" s="94"/>
      <c r="K47" s="94"/>
      <c r="L47" s="94"/>
      <c r="M47" s="94"/>
    </row>
    <row r="48" spans="1:18" ht="30" customHeight="1" x14ac:dyDescent="0.2">
      <c r="A48" s="366"/>
      <c r="B48" s="367"/>
      <c r="C48" s="379"/>
      <c r="D48" s="43"/>
      <c r="E48" s="373"/>
      <c r="F48" s="139" t="s">
        <v>166</v>
      </c>
      <c r="G48" s="94"/>
      <c r="H48" s="94"/>
      <c r="I48" s="94"/>
      <c r="J48" s="94"/>
      <c r="K48" s="94"/>
      <c r="L48" s="94"/>
      <c r="M48" s="94"/>
    </row>
    <row r="49" spans="1:13" ht="30" customHeight="1" x14ac:dyDescent="0.2">
      <c r="A49" s="366"/>
      <c r="B49" s="365">
        <v>2</v>
      </c>
      <c r="C49" s="394" t="s">
        <v>31</v>
      </c>
      <c r="D49" s="118" t="s">
        <v>92</v>
      </c>
      <c r="E49" s="368" t="s">
        <v>236</v>
      </c>
      <c r="F49" s="139" t="s">
        <v>163</v>
      </c>
      <c r="G49" s="94"/>
      <c r="H49" s="94"/>
      <c r="I49" s="94"/>
      <c r="J49" s="94"/>
      <c r="K49" s="94"/>
      <c r="L49" s="94"/>
      <c r="M49" s="94"/>
    </row>
    <row r="50" spans="1:13" ht="30" customHeight="1" x14ac:dyDescent="0.2">
      <c r="A50" s="366"/>
      <c r="B50" s="366"/>
      <c r="C50" s="378"/>
      <c r="D50" s="118"/>
      <c r="E50" s="372"/>
      <c r="F50" s="139" t="s">
        <v>167</v>
      </c>
      <c r="G50" s="94"/>
      <c r="H50" s="94"/>
      <c r="I50" s="94"/>
      <c r="J50" s="94"/>
      <c r="K50" s="94"/>
      <c r="L50" s="94"/>
      <c r="M50" s="94"/>
    </row>
    <row r="51" spans="1:13" s="121" customFormat="1" ht="30" customHeight="1" x14ac:dyDescent="0.2">
      <c r="A51" s="366"/>
      <c r="B51" s="366"/>
      <c r="C51" s="378"/>
      <c r="D51" s="118"/>
      <c r="E51" s="372"/>
      <c r="F51" s="139" t="s">
        <v>164</v>
      </c>
      <c r="G51" s="94"/>
      <c r="H51" s="94"/>
      <c r="I51" s="94"/>
      <c r="J51" s="94"/>
      <c r="K51" s="94"/>
      <c r="L51" s="94"/>
      <c r="M51" s="94"/>
    </row>
    <row r="52" spans="1:13" s="121" customFormat="1" ht="30" customHeight="1" x14ac:dyDescent="0.2">
      <c r="A52" s="366"/>
      <c r="B52" s="366"/>
      <c r="C52" s="378"/>
      <c r="D52" s="118"/>
      <c r="E52" s="372"/>
      <c r="F52" s="139" t="s">
        <v>165</v>
      </c>
      <c r="G52" s="94"/>
      <c r="H52" s="94"/>
      <c r="I52" s="94"/>
      <c r="J52" s="94"/>
      <c r="K52" s="94"/>
      <c r="L52" s="94"/>
      <c r="M52" s="94"/>
    </row>
    <row r="53" spans="1:13" s="121" customFormat="1" ht="30" customHeight="1" x14ac:dyDescent="0.2">
      <c r="A53" s="366"/>
      <c r="B53" s="367"/>
      <c r="C53" s="379"/>
      <c r="D53" s="118"/>
      <c r="E53" s="373"/>
      <c r="F53" s="139" t="s">
        <v>166</v>
      </c>
      <c r="G53" s="94"/>
      <c r="H53" s="94"/>
      <c r="I53" s="94"/>
      <c r="J53" s="94"/>
      <c r="K53" s="94"/>
      <c r="L53" s="94"/>
      <c r="M53" s="94"/>
    </row>
    <row r="54" spans="1:13" s="121" customFormat="1" ht="30" customHeight="1" x14ac:dyDescent="0.2">
      <c r="A54" s="366"/>
      <c r="B54" s="365">
        <v>3</v>
      </c>
      <c r="C54" s="394" t="s">
        <v>4</v>
      </c>
      <c r="D54" s="43" t="s">
        <v>93</v>
      </c>
      <c r="E54" s="371"/>
      <c r="F54" s="139" t="s">
        <v>163</v>
      </c>
      <c r="G54" s="94"/>
      <c r="H54" s="94"/>
      <c r="I54" s="94"/>
      <c r="J54" s="94"/>
      <c r="K54" s="94"/>
      <c r="L54" s="94"/>
      <c r="M54" s="94"/>
    </row>
    <row r="55" spans="1:13" s="121" customFormat="1" ht="30" customHeight="1" x14ac:dyDescent="0.2">
      <c r="A55" s="366"/>
      <c r="B55" s="366"/>
      <c r="C55" s="378"/>
      <c r="D55" s="43"/>
      <c r="E55" s="372"/>
      <c r="F55" s="139" t="s">
        <v>167</v>
      </c>
      <c r="G55" s="94"/>
      <c r="H55" s="94"/>
      <c r="I55" s="94"/>
      <c r="J55" s="94"/>
      <c r="K55" s="94"/>
      <c r="L55" s="94"/>
      <c r="M55" s="94"/>
    </row>
    <row r="56" spans="1:13" s="121" customFormat="1" ht="30" customHeight="1" x14ac:dyDescent="0.2">
      <c r="A56" s="366"/>
      <c r="B56" s="366"/>
      <c r="C56" s="378"/>
      <c r="D56" s="43"/>
      <c r="E56" s="372"/>
      <c r="F56" s="139" t="s">
        <v>164</v>
      </c>
      <c r="G56" s="94"/>
      <c r="H56" s="94"/>
      <c r="I56" s="94"/>
      <c r="J56" s="94"/>
      <c r="K56" s="94"/>
      <c r="L56" s="94"/>
      <c r="M56" s="94"/>
    </row>
    <row r="57" spans="1:13" s="121" customFormat="1" ht="30" customHeight="1" x14ac:dyDescent="0.2">
      <c r="A57" s="366"/>
      <c r="B57" s="366"/>
      <c r="C57" s="378"/>
      <c r="D57" s="43"/>
      <c r="E57" s="372"/>
      <c r="F57" s="139" t="s">
        <v>165</v>
      </c>
      <c r="G57" s="94"/>
      <c r="H57" s="94"/>
      <c r="I57" s="94"/>
      <c r="J57" s="94"/>
      <c r="K57" s="94"/>
      <c r="L57" s="94"/>
      <c r="M57" s="94"/>
    </row>
    <row r="58" spans="1:13" s="121" customFormat="1" ht="30" customHeight="1" x14ac:dyDescent="0.2">
      <c r="A58" s="367"/>
      <c r="B58" s="367"/>
      <c r="C58" s="379"/>
      <c r="D58" s="43"/>
      <c r="E58" s="373"/>
      <c r="F58" s="139" t="s">
        <v>166</v>
      </c>
      <c r="G58" s="94"/>
      <c r="H58" s="94"/>
      <c r="I58" s="94"/>
      <c r="J58" s="94"/>
      <c r="K58" s="94"/>
      <c r="L58" s="94"/>
      <c r="M58" s="94"/>
    </row>
    <row r="59" spans="1:13" s="121" customFormat="1" ht="12.75" customHeight="1" x14ac:dyDescent="0.2">
      <c r="A59" s="36"/>
      <c r="B59" s="36"/>
      <c r="C59" s="36"/>
      <c r="D59" s="36"/>
      <c r="E59" s="36"/>
      <c r="F59" s="36"/>
      <c r="G59" s="36"/>
      <c r="H59" s="36"/>
      <c r="I59" s="36"/>
      <c r="J59" s="36"/>
      <c r="K59" s="36"/>
      <c r="L59" s="36"/>
      <c r="M59" s="36"/>
    </row>
    <row r="60" spans="1:13" s="121" customFormat="1" ht="30" customHeight="1" x14ac:dyDescent="0.2">
      <c r="A60" s="363" t="s">
        <v>32</v>
      </c>
      <c r="B60" s="365">
        <v>1</v>
      </c>
      <c r="C60" s="377" t="s">
        <v>172</v>
      </c>
      <c r="D60" s="43" t="s">
        <v>94</v>
      </c>
      <c r="E60" s="371"/>
      <c r="F60" s="139" t="s">
        <v>163</v>
      </c>
      <c r="G60" s="94"/>
      <c r="H60" s="94"/>
      <c r="I60" s="94"/>
      <c r="J60" s="94"/>
      <c r="K60" s="94"/>
      <c r="L60" s="94"/>
      <c r="M60" s="94"/>
    </row>
    <row r="61" spans="1:13" s="121" customFormat="1" ht="30" customHeight="1" x14ac:dyDescent="0.2">
      <c r="A61" s="364"/>
      <c r="B61" s="366"/>
      <c r="C61" s="382"/>
      <c r="D61" s="43"/>
      <c r="E61" s="372"/>
      <c r="F61" s="139" t="s">
        <v>167</v>
      </c>
      <c r="G61" s="94"/>
      <c r="H61" s="94"/>
      <c r="I61" s="94"/>
      <c r="J61" s="94"/>
      <c r="K61" s="94"/>
      <c r="L61" s="94"/>
      <c r="M61" s="94"/>
    </row>
    <row r="62" spans="1:13" s="121" customFormat="1" ht="30" customHeight="1" x14ac:dyDescent="0.2">
      <c r="A62" s="364"/>
      <c r="B62" s="366"/>
      <c r="C62" s="382"/>
      <c r="D62" s="43"/>
      <c r="E62" s="372"/>
      <c r="F62" s="139" t="s">
        <v>164</v>
      </c>
      <c r="G62" s="94"/>
      <c r="H62" s="94"/>
      <c r="I62" s="94"/>
      <c r="J62" s="94"/>
      <c r="K62" s="94"/>
      <c r="L62" s="94"/>
      <c r="M62" s="94"/>
    </row>
    <row r="63" spans="1:13" s="121" customFormat="1" ht="30" customHeight="1" x14ac:dyDescent="0.2">
      <c r="A63" s="364"/>
      <c r="B63" s="366"/>
      <c r="C63" s="382"/>
      <c r="D63" s="43"/>
      <c r="E63" s="372"/>
      <c r="F63" s="139" t="s">
        <v>165</v>
      </c>
      <c r="G63" s="94"/>
      <c r="H63" s="94"/>
      <c r="I63" s="94"/>
      <c r="J63" s="94"/>
      <c r="K63" s="94"/>
      <c r="L63" s="94"/>
      <c r="M63" s="94"/>
    </row>
    <row r="64" spans="1:13" s="121" customFormat="1" ht="30" customHeight="1" x14ac:dyDescent="0.2">
      <c r="A64" s="364"/>
      <c r="B64" s="367"/>
      <c r="C64" s="383"/>
      <c r="D64" s="43"/>
      <c r="E64" s="373"/>
      <c r="F64" s="139" t="s">
        <v>166</v>
      </c>
      <c r="G64" s="94"/>
      <c r="H64" s="94"/>
      <c r="I64" s="94"/>
      <c r="J64" s="94"/>
      <c r="K64" s="94"/>
      <c r="L64" s="94"/>
      <c r="M64" s="94"/>
    </row>
    <row r="65" spans="1:13" s="121" customFormat="1" ht="30" customHeight="1" x14ac:dyDescent="0.2">
      <c r="A65" s="364"/>
      <c r="B65" s="365">
        <v>2</v>
      </c>
      <c r="C65" s="393" t="s">
        <v>4</v>
      </c>
      <c r="D65" s="43" t="s">
        <v>95</v>
      </c>
      <c r="E65" s="368"/>
      <c r="F65" s="139" t="s">
        <v>163</v>
      </c>
      <c r="G65" s="94"/>
      <c r="H65" s="43"/>
      <c r="I65" s="94"/>
      <c r="J65" s="94"/>
      <c r="K65" s="94"/>
      <c r="L65" s="94"/>
      <c r="M65" s="94"/>
    </row>
    <row r="66" spans="1:13" ht="30" customHeight="1" x14ac:dyDescent="0.2">
      <c r="A66" s="364"/>
      <c r="B66" s="399"/>
      <c r="C66" s="369"/>
      <c r="D66" s="43"/>
      <c r="E66" s="385"/>
      <c r="F66" s="139" t="s">
        <v>167</v>
      </c>
      <c r="G66" s="94"/>
      <c r="H66" s="43"/>
      <c r="I66" s="94"/>
      <c r="J66" s="94"/>
      <c r="K66" s="94"/>
      <c r="L66" s="94"/>
      <c r="M66" s="94"/>
    </row>
    <row r="67" spans="1:13" ht="30" customHeight="1" x14ac:dyDescent="0.2">
      <c r="A67" s="364"/>
      <c r="B67" s="399"/>
      <c r="C67" s="369"/>
      <c r="D67" s="43"/>
      <c r="E67" s="385"/>
      <c r="F67" s="139" t="s">
        <v>164</v>
      </c>
      <c r="G67" s="94"/>
      <c r="H67" s="43"/>
      <c r="I67" s="94"/>
      <c r="J67" s="94"/>
      <c r="K67" s="94"/>
      <c r="L67" s="94"/>
      <c r="M67" s="94"/>
    </row>
    <row r="68" spans="1:13" ht="30" customHeight="1" x14ac:dyDescent="0.2">
      <c r="A68" s="364"/>
      <c r="B68" s="399"/>
      <c r="C68" s="369"/>
      <c r="D68" s="43"/>
      <c r="E68" s="385"/>
      <c r="F68" s="139" t="s">
        <v>165</v>
      </c>
      <c r="G68" s="94"/>
      <c r="H68" s="43"/>
      <c r="I68" s="94"/>
      <c r="J68" s="94"/>
      <c r="K68" s="94"/>
      <c r="L68" s="94"/>
      <c r="M68" s="94"/>
    </row>
    <row r="69" spans="1:13" ht="30" customHeight="1" x14ac:dyDescent="0.2">
      <c r="A69" s="404"/>
      <c r="B69" s="367"/>
      <c r="C69" s="370"/>
      <c r="D69" s="43"/>
      <c r="E69" s="386"/>
      <c r="F69" s="139" t="s">
        <v>166</v>
      </c>
      <c r="G69" s="94"/>
      <c r="H69" s="43"/>
      <c r="I69" s="94"/>
      <c r="J69" s="94"/>
      <c r="K69" s="94"/>
      <c r="L69" s="94"/>
      <c r="M69" s="94"/>
    </row>
    <row r="70" spans="1:13" ht="12.75" customHeight="1" x14ac:dyDescent="0.2">
      <c r="A70" s="36"/>
      <c r="B70" s="36"/>
      <c r="C70" s="36"/>
      <c r="D70" s="36"/>
      <c r="E70" s="36"/>
      <c r="F70" s="36"/>
      <c r="G70" s="36"/>
      <c r="H70" s="36"/>
      <c r="I70" s="36"/>
      <c r="J70" s="36"/>
      <c r="K70" s="36"/>
      <c r="L70" s="36"/>
      <c r="M70" s="36"/>
    </row>
    <row r="71" spans="1:13" ht="30" customHeight="1" x14ac:dyDescent="0.2">
      <c r="A71" s="365" t="s">
        <v>18</v>
      </c>
      <c r="B71" s="365">
        <v>1</v>
      </c>
      <c r="C71" s="368" t="s">
        <v>157</v>
      </c>
      <c r="D71" s="43" t="s">
        <v>96</v>
      </c>
      <c r="E71" s="377"/>
      <c r="F71" s="139" t="s">
        <v>163</v>
      </c>
      <c r="G71" s="94"/>
      <c r="H71" s="94"/>
      <c r="I71" s="94"/>
      <c r="J71" s="94"/>
      <c r="K71" s="94"/>
      <c r="L71" s="94"/>
      <c r="M71" s="94"/>
    </row>
    <row r="72" spans="1:13" ht="30" customHeight="1" x14ac:dyDescent="0.2">
      <c r="A72" s="366"/>
      <c r="B72" s="366"/>
      <c r="C72" s="385"/>
      <c r="D72" s="43"/>
      <c r="E72" s="382"/>
      <c r="F72" s="139" t="s">
        <v>167</v>
      </c>
      <c r="G72" s="94"/>
      <c r="H72" s="94"/>
      <c r="I72" s="94"/>
      <c r="J72" s="94"/>
      <c r="K72" s="94"/>
      <c r="L72" s="94"/>
      <c r="M72" s="94"/>
    </row>
    <row r="73" spans="1:13" ht="30" customHeight="1" x14ac:dyDescent="0.2">
      <c r="A73" s="366"/>
      <c r="B73" s="366"/>
      <c r="C73" s="385"/>
      <c r="D73" s="43"/>
      <c r="E73" s="382"/>
      <c r="F73" s="139" t="s">
        <v>164</v>
      </c>
      <c r="G73" s="94"/>
      <c r="H73" s="94"/>
      <c r="I73" s="94"/>
      <c r="J73" s="94"/>
      <c r="K73" s="94"/>
      <c r="L73" s="94"/>
      <c r="M73" s="94"/>
    </row>
    <row r="74" spans="1:13" ht="30" customHeight="1" x14ac:dyDescent="0.2">
      <c r="A74" s="366"/>
      <c r="B74" s="366"/>
      <c r="C74" s="385"/>
      <c r="D74" s="43"/>
      <c r="E74" s="382"/>
      <c r="F74" s="139" t="s">
        <v>165</v>
      </c>
      <c r="G74" s="94"/>
      <c r="H74" s="94"/>
      <c r="I74" s="94"/>
      <c r="J74" s="94"/>
      <c r="K74" s="94"/>
      <c r="L74" s="94"/>
      <c r="M74" s="94"/>
    </row>
    <row r="75" spans="1:13" ht="30" customHeight="1" x14ac:dyDescent="0.2">
      <c r="A75" s="367"/>
      <c r="B75" s="367"/>
      <c r="C75" s="386"/>
      <c r="D75" s="43"/>
      <c r="E75" s="383"/>
      <c r="F75" s="139" t="s">
        <v>166</v>
      </c>
      <c r="G75" s="94"/>
      <c r="H75" s="94"/>
      <c r="I75" s="94"/>
      <c r="J75" s="94"/>
      <c r="K75" s="94"/>
      <c r="L75" s="94"/>
      <c r="M75" s="94"/>
    </row>
    <row r="76" spans="1:13" ht="12.75" customHeight="1" x14ac:dyDescent="0.2">
      <c r="A76" s="36"/>
      <c r="B76" s="36"/>
      <c r="C76" s="36"/>
      <c r="D76" s="36"/>
      <c r="E76" s="36"/>
      <c r="F76" s="36"/>
      <c r="G76" s="36"/>
      <c r="H76" s="36"/>
      <c r="I76" s="36"/>
      <c r="J76" s="36"/>
      <c r="K76" s="36"/>
      <c r="L76" s="36"/>
      <c r="M76" s="36"/>
    </row>
    <row r="77" spans="1:13" ht="30" customHeight="1" x14ac:dyDescent="0.2">
      <c r="A77" s="363" t="s">
        <v>66</v>
      </c>
      <c r="B77" s="365">
        <v>1</v>
      </c>
      <c r="C77" s="393" t="s">
        <v>25</v>
      </c>
      <c r="D77" s="43" t="s">
        <v>97</v>
      </c>
      <c r="E77" s="371" t="s">
        <v>233</v>
      </c>
      <c r="F77" s="139" t="s">
        <v>163</v>
      </c>
      <c r="G77" s="94"/>
      <c r="H77" s="94"/>
      <c r="I77" s="94"/>
      <c r="J77" s="94"/>
      <c r="K77" s="94"/>
      <c r="L77" s="94"/>
      <c r="M77" s="94"/>
    </row>
    <row r="78" spans="1:13" ht="30" customHeight="1" x14ac:dyDescent="0.2">
      <c r="A78" s="364"/>
      <c r="B78" s="366"/>
      <c r="C78" s="369"/>
      <c r="D78" s="43"/>
      <c r="E78" s="372"/>
      <c r="F78" s="139" t="s">
        <v>167</v>
      </c>
      <c r="G78" s="94"/>
      <c r="H78" s="94"/>
      <c r="I78" s="94"/>
      <c r="J78" s="94"/>
      <c r="K78" s="94"/>
      <c r="L78" s="94"/>
      <c r="M78" s="94"/>
    </row>
    <row r="79" spans="1:13" ht="30" customHeight="1" x14ac:dyDescent="0.2">
      <c r="A79" s="364"/>
      <c r="B79" s="366"/>
      <c r="C79" s="369"/>
      <c r="D79" s="43"/>
      <c r="E79" s="372"/>
      <c r="F79" s="139" t="s">
        <v>164</v>
      </c>
      <c r="G79" s="94"/>
      <c r="H79" s="94"/>
      <c r="I79" s="94"/>
      <c r="J79" s="94"/>
      <c r="K79" s="94"/>
      <c r="L79" s="94"/>
      <c r="M79" s="94"/>
    </row>
    <row r="80" spans="1:13" ht="30" customHeight="1" x14ac:dyDescent="0.2">
      <c r="A80" s="364"/>
      <c r="B80" s="366"/>
      <c r="C80" s="369"/>
      <c r="D80" s="43"/>
      <c r="E80" s="372"/>
      <c r="F80" s="139" t="s">
        <v>165</v>
      </c>
      <c r="G80" s="94"/>
      <c r="H80" s="94"/>
      <c r="I80" s="94"/>
      <c r="J80" s="94"/>
      <c r="K80" s="94"/>
      <c r="L80" s="94"/>
      <c r="M80" s="94"/>
    </row>
    <row r="81" spans="1:13" ht="30" customHeight="1" x14ac:dyDescent="0.2">
      <c r="A81" s="364"/>
      <c r="B81" s="367"/>
      <c r="C81" s="370"/>
      <c r="D81" s="43"/>
      <c r="E81" s="373"/>
      <c r="F81" s="139" t="s">
        <v>166</v>
      </c>
      <c r="G81" s="94"/>
      <c r="H81" s="94"/>
      <c r="I81" s="94"/>
      <c r="J81" s="94"/>
      <c r="K81" s="94"/>
      <c r="L81" s="94"/>
      <c r="M81" s="94"/>
    </row>
    <row r="82" spans="1:13" ht="30" customHeight="1" x14ac:dyDescent="0.2">
      <c r="A82" s="364"/>
      <c r="B82" s="374">
        <v>2</v>
      </c>
      <c r="C82" s="394" t="s">
        <v>26</v>
      </c>
      <c r="D82" s="42" t="s">
        <v>98</v>
      </c>
      <c r="E82" s="384"/>
      <c r="F82" s="139" t="s">
        <v>163</v>
      </c>
      <c r="G82" s="136"/>
      <c r="H82" s="136"/>
      <c r="I82" s="136"/>
      <c r="J82" s="136"/>
      <c r="K82" s="136"/>
      <c r="L82" s="136"/>
      <c r="M82" s="136"/>
    </row>
    <row r="83" spans="1:13" ht="30" customHeight="1" x14ac:dyDescent="0.2">
      <c r="A83" s="364"/>
      <c r="B83" s="375"/>
      <c r="C83" s="378"/>
      <c r="D83" s="42"/>
      <c r="E83" s="380"/>
      <c r="F83" s="139" t="s">
        <v>167</v>
      </c>
      <c r="G83" s="136"/>
      <c r="H83" s="136"/>
      <c r="I83" s="136"/>
      <c r="J83" s="136"/>
      <c r="K83" s="136"/>
      <c r="L83" s="136"/>
      <c r="M83" s="136"/>
    </row>
    <row r="84" spans="1:13" ht="30" customHeight="1" x14ac:dyDescent="0.2">
      <c r="A84" s="364"/>
      <c r="B84" s="375"/>
      <c r="C84" s="378"/>
      <c r="D84" s="42"/>
      <c r="E84" s="380"/>
      <c r="F84" s="139" t="s">
        <v>164</v>
      </c>
      <c r="G84" s="136"/>
      <c r="H84" s="136"/>
      <c r="I84" s="136"/>
      <c r="J84" s="136"/>
      <c r="K84" s="136"/>
      <c r="L84" s="136"/>
      <c r="M84" s="136"/>
    </row>
    <row r="85" spans="1:13" ht="30" customHeight="1" x14ac:dyDescent="0.2">
      <c r="A85" s="364"/>
      <c r="B85" s="375"/>
      <c r="C85" s="378"/>
      <c r="D85" s="42"/>
      <c r="E85" s="380"/>
      <c r="F85" s="139" t="s">
        <v>165</v>
      </c>
      <c r="G85" s="136"/>
      <c r="H85" s="136"/>
      <c r="I85" s="136"/>
      <c r="J85" s="136"/>
      <c r="K85" s="136"/>
      <c r="L85" s="136"/>
      <c r="M85" s="136"/>
    </row>
    <row r="86" spans="1:13" ht="30" customHeight="1" x14ac:dyDescent="0.2">
      <c r="A86" s="364"/>
      <c r="B86" s="376"/>
      <c r="C86" s="379"/>
      <c r="D86" s="42"/>
      <c r="E86" s="381"/>
      <c r="F86" s="139" t="s">
        <v>166</v>
      </c>
      <c r="G86" s="136"/>
      <c r="H86" s="136"/>
      <c r="I86" s="136"/>
      <c r="J86" s="136"/>
      <c r="K86" s="136"/>
      <c r="L86" s="136"/>
      <c r="M86" s="136"/>
    </row>
    <row r="87" spans="1:13" ht="30" customHeight="1" x14ac:dyDescent="0.2">
      <c r="A87" s="364"/>
      <c r="B87" s="374">
        <v>3</v>
      </c>
      <c r="C87" s="394" t="s">
        <v>27</v>
      </c>
      <c r="D87" s="42" t="s">
        <v>99</v>
      </c>
      <c r="E87" s="384"/>
      <c r="F87" s="139" t="s">
        <v>163</v>
      </c>
      <c r="G87" s="136"/>
      <c r="H87" s="136"/>
      <c r="I87" s="136"/>
      <c r="J87" s="136"/>
      <c r="K87" s="136"/>
      <c r="L87" s="136"/>
      <c r="M87" s="136"/>
    </row>
    <row r="88" spans="1:13" ht="30" customHeight="1" x14ac:dyDescent="0.2">
      <c r="A88" s="364"/>
      <c r="B88" s="375"/>
      <c r="C88" s="378"/>
      <c r="D88" s="42"/>
      <c r="E88" s="380"/>
      <c r="F88" s="139" t="s">
        <v>167</v>
      </c>
      <c r="G88" s="136"/>
      <c r="H88" s="136"/>
      <c r="I88" s="136"/>
      <c r="J88" s="136"/>
      <c r="K88" s="136"/>
      <c r="L88" s="136"/>
      <c r="M88" s="136"/>
    </row>
    <row r="89" spans="1:13" ht="30" customHeight="1" x14ac:dyDescent="0.2">
      <c r="A89" s="364"/>
      <c r="B89" s="375"/>
      <c r="C89" s="378"/>
      <c r="D89" s="42"/>
      <c r="E89" s="380"/>
      <c r="F89" s="139" t="s">
        <v>164</v>
      </c>
      <c r="G89" s="136"/>
      <c r="H89" s="136"/>
      <c r="I89" s="136"/>
      <c r="J89" s="136"/>
      <c r="K89" s="136"/>
      <c r="L89" s="136"/>
      <c r="M89" s="136"/>
    </row>
    <row r="90" spans="1:13" ht="30" customHeight="1" x14ac:dyDescent="0.2">
      <c r="A90" s="364"/>
      <c r="B90" s="375"/>
      <c r="C90" s="378"/>
      <c r="D90" s="42"/>
      <c r="E90" s="380"/>
      <c r="F90" s="139" t="s">
        <v>165</v>
      </c>
      <c r="G90" s="136"/>
      <c r="H90" s="136"/>
      <c r="I90" s="136"/>
      <c r="J90" s="136"/>
      <c r="K90" s="136"/>
      <c r="L90" s="136"/>
      <c r="M90" s="136"/>
    </row>
    <row r="91" spans="1:13" ht="30" customHeight="1" x14ac:dyDescent="0.2">
      <c r="A91" s="364"/>
      <c r="B91" s="376"/>
      <c r="C91" s="379"/>
      <c r="D91" s="42"/>
      <c r="E91" s="381"/>
      <c r="F91" s="139" t="s">
        <v>166</v>
      </c>
      <c r="G91" s="136"/>
      <c r="H91" s="136"/>
      <c r="I91" s="136"/>
      <c r="J91" s="136"/>
      <c r="K91" s="136"/>
      <c r="L91" s="136"/>
      <c r="M91" s="136"/>
    </row>
    <row r="92" spans="1:13" ht="30" customHeight="1" x14ac:dyDescent="0.2">
      <c r="A92" s="364"/>
      <c r="B92" s="374">
        <v>4</v>
      </c>
      <c r="C92" s="377" t="s">
        <v>59</v>
      </c>
      <c r="D92" s="42" t="s">
        <v>100</v>
      </c>
      <c r="E92" s="384"/>
      <c r="F92" s="139" t="s">
        <v>163</v>
      </c>
      <c r="G92" s="136"/>
      <c r="H92" s="136"/>
      <c r="I92" s="136"/>
      <c r="J92" s="136"/>
      <c r="K92" s="136"/>
      <c r="L92" s="136"/>
      <c r="M92" s="136"/>
    </row>
    <row r="93" spans="1:13" ht="30" customHeight="1" x14ac:dyDescent="0.2">
      <c r="A93" s="364"/>
      <c r="B93" s="375"/>
      <c r="C93" s="382"/>
      <c r="D93" s="42"/>
      <c r="E93" s="380"/>
      <c r="F93" s="139" t="s">
        <v>167</v>
      </c>
      <c r="G93" s="136"/>
      <c r="H93" s="136"/>
      <c r="I93" s="136"/>
      <c r="J93" s="136"/>
      <c r="K93" s="136"/>
      <c r="L93" s="136"/>
      <c r="M93" s="136"/>
    </row>
    <row r="94" spans="1:13" ht="30" customHeight="1" x14ac:dyDescent="0.2">
      <c r="A94" s="364"/>
      <c r="B94" s="375"/>
      <c r="C94" s="382"/>
      <c r="D94" s="42"/>
      <c r="E94" s="380"/>
      <c r="F94" s="139" t="s">
        <v>164</v>
      </c>
      <c r="G94" s="136"/>
      <c r="H94" s="136"/>
      <c r="I94" s="136"/>
      <c r="J94" s="136"/>
      <c r="K94" s="136"/>
      <c r="L94" s="136"/>
      <c r="M94" s="136"/>
    </row>
    <row r="95" spans="1:13" ht="30" customHeight="1" x14ac:dyDescent="0.2">
      <c r="A95" s="364"/>
      <c r="B95" s="375"/>
      <c r="C95" s="382"/>
      <c r="D95" s="42"/>
      <c r="E95" s="380"/>
      <c r="F95" s="139" t="s">
        <v>165</v>
      </c>
      <c r="G95" s="136"/>
      <c r="H95" s="136"/>
      <c r="I95" s="136"/>
      <c r="J95" s="136"/>
      <c r="K95" s="136"/>
      <c r="L95" s="136"/>
      <c r="M95" s="136"/>
    </row>
    <row r="96" spans="1:13" ht="30" customHeight="1" x14ac:dyDescent="0.2">
      <c r="A96" s="364"/>
      <c r="B96" s="376"/>
      <c r="C96" s="383"/>
      <c r="D96" s="42"/>
      <c r="E96" s="381"/>
      <c r="F96" s="139" t="s">
        <v>166</v>
      </c>
      <c r="G96" s="136"/>
      <c r="H96" s="136"/>
      <c r="I96" s="136"/>
      <c r="J96" s="136"/>
      <c r="K96" s="136"/>
      <c r="L96" s="136"/>
      <c r="M96" s="136"/>
    </row>
    <row r="97" spans="1:13" ht="30" customHeight="1" x14ac:dyDescent="0.2">
      <c r="A97" s="364"/>
      <c r="B97" s="374">
        <v>5</v>
      </c>
      <c r="C97" s="377" t="s">
        <v>151</v>
      </c>
      <c r="D97" s="42"/>
      <c r="E97" s="384"/>
      <c r="F97" s="153" t="s">
        <v>163</v>
      </c>
      <c r="G97" s="136"/>
      <c r="H97" s="136"/>
      <c r="I97" s="43"/>
      <c r="J97" s="94"/>
      <c r="K97" s="94"/>
      <c r="L97" s="94"/>
      <c r="M97" s="94"/>
    </row>
    <row r="98" spans="1:13" ht="30" customHeight="1" x14ac:dyDescent="0.2">
      <c r="A98" s="364"/>
      <c r="B98" s="375"/>
      <c r="C98" s="382"/>
      <c r="D98" s="42"/>
      <c r="E98" s="380"/>
      <c r="F98" s="153" t="s">
        <v>167</v>
      </c>
      <c r="G98" s="136"/>
      <c r="H98" s="136"/>
      <c r="I98" s="43"/>
      <c r="J98" s="94"/>
      <c r="K98" s="94"/>
      <c r="L98" s="94"/>
      <c r="M98" s="94"/>
    </row>
    <row r="99" spans="1:13" ht="30" customHeight="1" x14ac:dyDescent="0.2">
      <c r="A99" s="364"/>
      <c r="B99" s="375"/>
      <c r="C99" s="382"/>
      <c r="D99" s="42"/>
      <c r="E99" s="380"/>
      <c r="F99" s="153" t="s">
        <v>164</v>
      </c>
      <c r="G99" s="136"/>
      <c r="H99" s="136"/>
      <c r="I99" s="43"/>
      <c r="J99" s="94"/>
      <c r="K99" s="94"/>
      <c r="L99" s="94"/>
      <c r="M99" s="94"/>
    </row>
    <row r="100" spans="1:13" ht="30" customHeight="1" x14ac:dyDescent="0.2">
      <c r="A100" s="364"/>
      <c r="B100" s="375"/>
      <c r="C100" s="382"/>
      <c r="D100" s="42"/>
      <c r="E100" s="380"/>
      <c r="F100" s="153" t="s">
        <v>165</v>
      </c>
      <c r="G100" s="136"/>
      <c r="H100" s="136"/>
      <c r="I100" s="43"/>
      <c r="J100" s="94"/>
      <c r="K100" s="94"/>
      <c r="L100" s="94"/>
      <c r="M100" s="94"/>
    </row>
    <row r="101" spans="1:13" ht="30" customHeight="1" x14ac:dyDescent="0.2">
      <c r="A101" s="364"/>
      <c r="B101" s="376"/>
      <c r="C101" s="383"/>
      <c r="D101" s="42"/>
      <c r="E101" s="381"/>
      <c r="F101" s="153" t="s">
        <v>166</v>
      </c>
      <c r="G101" s="136"/>
      <c r="H101" s="136"/>
      <c r="I101" s="43"/>
      <c r="J101" s="94"/>
      <c r="K101" s="94"/>
      <c r="L101" s="94"/>
      <c r="M101" s="94"/>
    </row>
    <row r="102" spans="1:13" ht="12.75" customHeight="1" x14ac:dyDescent="0.2">
      <c r="A102" s="36"/>
      <c r="B102" s="36"/>
      <c r="C102" s="36"/>
      <c r="D102" s="36"/>
      <c r="E102" s="36"/>
      <c r="F102" s="36"/>
      <c r="G102" s="36"/>
      <c r="H102" s="36"/>
      <c r="I102" s="36"/>
      <c r="J102" s="36"/>
      <c r="K102" s="36"/>
      <c r="L102" s="36"/>
      <c r="M102" s="36"/>
    </row>
    <row r="103" spans="1:13" ht="30" customHeight="1" x14ac:dyDescent="0.2">
      <c r="A103" s="365" t="s">
        <v>1</v>
      </c>
      <c r="B103" s="365">
        <v>1</v>
      </c>
      <c r="C103" s="368" t="s">
        <v>33</v>
      </c>
      <c r="D103" s="43" t="s">
        <v>45</v>
      </c>
      <c r="E103" s="384"/>
      <c r="F103" s="139" t="s">
        <v>163</v>
      </c>
      <c r="G103" s="94"/>
      <c r="H103" s="94"/>
      <c r="I103" s="94"/>
      <c r="J103" s="94"/>
      <c r="K103" s="94"/>
      <c r="L103" s="94"/>
      <c r="M103" s="94"/>
    </row>
    <row r="104" spans="1:13" ht="30" customHeight="1" x14ac:dyDescent="0.2">
      <c r="A104" s="366"/>
      <c r="B104" s="366"/>
      <c r="C104" s="385"/>
      <c r="D104" s="43"/>
      <c r="E104" s="380"/>
      <c r="F104" s="139" t="s">
        <v>167</v>
      </c>
      <c r="G104" s="94"/>
      <c r="H104" s="94"/>
      <c r="I104" s="94"/>
      <c r="J104" s="94"/>
      <c r="K104" s="94"/>
      <c r="L104" s="94"/>
      <c r="M104" s="94"/>
    </row>
    <row r="105" spans="1:13" ht="30" customHeight="1" x14ac:dyDescent="0.2">
      <c r="A105" s="366"/>
      <c r="B105" s="366"/>
      <c r="C105" s="385"/>
      <c r="D105" s="43"/>
      <c r="E105" s="380"/>
      <c r="F105" s="139" t="s">
        <v>164</v>
      </c>
      <c r="G105" s="94"/>
      <c r="H105" s="94"/>
      <c r="I105" s="94"/>
      <c r="J105" s="94"/>
      <c r="K105" s="94"/>
      <c r="L105" s="94"/>
      <c r="M105" s="94"/>
    </row>
    <row r="106" spans="1:13" ht="30" customHeight="1" x14ac:dyDescent="0.2">
      <c r="A106" s="366"/>
      <c r="B106" s="366"/>
      <c r="C106" s="385"/>
      <c r="D106" s="43"/>
      <c r="E106" s="380"/>
      <c r="F106" s="139" t="s">
        <v>165</v>
      </c>
      <c r="G106" s="94"/>
      <c r="H106" s="94"/>
      <c r="I106" s="94"/>
      <c r="J106" s="94"/>
      <c r="K106" s="94"/>
      <c r="L106" s="94"/>
      <c r="M106" s="94"/>
    </row>
    <row r="107" spans="1:13" ht="30" customHeight="1" x14ac:dyDescent="0.2">
      <c r="A107" s="366"/>
      <c r="B107" s="367"/>
      <c r="C107" s="386"/>
      <c r="D107" s="43"/>
      <c r="E107" s="381"/>
      <c r="F107" s="139" t="s">
        <v>166</v>
      </c>
      <c r="G107" s="94"/>
      <c r="H107" s="94"/>
      <c r="I107" s="94"/>
      <c r="J107" s="94"/>
      <c r="K107" s="94"/>
      <c r="L107" s="94"/>
      <c r="M107" s="94"/>
    </row>
    <row r="108" spans="1:13" ht="30" customHeight="1" x14ac:dyDescent="0.2">
      <c r="A108" s="366"/>
      <c r="B108" s="387">
        <v>2</v>
      </c>
      <c r="C108" s="390" t="s">
        <v>28</v>
      </c>
      <c r="D108" s="43"/>
      <c r="E108" s="384"/>
      <c r="F108" s="139" t="s">
        <v>163</v>
      </c>
      <c r="G108" s="94"/>
      <c r="H108" s="94"/>
      <c r="I108" s="94"/>
      <c r="J108" s="94"/>
      <c r="K108" s="94"/>
      <c r="L108" s="94"/>
      <c r="M108" s="94"/>
    </row>
    <row r="109" spans="1:13" ht="30" customHeight="1" x14ac:dyDescent="0.2">
      <c r="A109" s="366"/>
      <c r="B109" s="388"/>
      <c r="C109" s="391"/>
      <c r="D109" s="43"/>
      <c r="E109" s="380"/>
      <c r="F109" s="139" t="s">
        <v>167</v>
      </c>
      <c r="G109" s="94"/>
      <c r="H109" s="94"/>
      <c r="I109" s="94"/>
      <c r="J109" s="94"/>
      <c r="K109" s="94"/>
      <c r="L109" s="94"/>
      <c r="M109" s="94"/>
    </row>
    <row r="110" spans="1:13" ht="30" customHeight="1" x14ac:dyDescent="0.2">
      <c r="A110" s="366"/>
      <c r="B110" s="388"/>
      <c r="C110" s="391"/>
      <c r="D110" s="43"/>
      <c r="E110" s="380"/>
      <c r="F110" s="139" t="s">
        <v>164</v>
      </c>
      <c r="G110" s="94"/>
      <c r="H110" s="94"/>
      <c r="I110" s="94"/>
      <c r="J110" s="94"/>
      <c r="K110" s="94"/>
      <c r="L110" s="94"/>
      <c r="M110" s="94"/>
    </row>
    <row r="111" spans="1:13" ht="30" customHeight="1" x14ac:dyDescent="0.2">
      <c r="A111" s="366"/>
      <c r="B111" s="388"/>
      <c r="C111" s="391"/>
      <c r="D111" s="43"/>
      <c r="E111" s="380"/>
      <c r="F111" s="139" t="s">
        <v>165</v>
      </c>
      <c r="G111" s="94"/>
      <c r="H111" s="94"/>
      <c r="I111" s="94"/>
      <c r="J111" s="94"/>
      <c r="K111" s="94"/>
      <c r="L111" s="94"/>
      <c r="M111" s="94"/>
    </row>
    <row r="112" spans="1:13" ht="30" customHeight="1" x14ac:dyDescent="0.2">
      <c r="A112" s="372"/>
      <c r="B112" s="389"/>
      <c r="C112" s="392"/>
      <c r="D112" s="43" t="s">
        <v>46</v>
      </c>
      <c r="E112" s="381"/>
      <c r="F112" s="139" t="s">
        <v>166</v>
      </c>
      <c r="G112" s="94"/>
      <c r="H112" s="94"/>
      <c r="I112" s="94"/>
      <c r="J112" s="94"/>
      <c r="K112" s="94"/>
      <c r="L112" s="94"/>
      <c r="M112" s="94"/>
    </row>
    <row r="113" spans="1:13" ht="12.75" customHeight="1" x14ac:dyDescent="0.2">
      <c r="A113" s="36"/>
      <c r="B113" s="36"/>
      <c r="C113" s="36"/>
      <c r="D113" s="36"/>
      <c r="E113" s="36"/>
      <c r="F113" s="36"/>
      <c r="G113" s="36"/>
      <c r="H113" s="36"/>
      <c r="I113" s="36"/>
      <c r="J113" s="36"/>
      <c r="K113" s="36"/>
      <c r="L113" s="36"/>
      <c r="M113" s="36"/>
    </row>
    <row r="114" spans="1:13" ht="30" customHeight="1" x14ac:dyDescent="0.2">
      <c r="A114" s="365" t="s">
        <v>238</v>
      </c>
      <c r="B114" s="365">
        <v>1</v>
      </c>
      <c r="C114" s="394" t="s">
        <v>8</v>
      </c>
      <c r="D114" s="43" t="s">
        <v>91</v>
      </c>
      <c r="E114" s="371"/>
      <c r="F114" s="139" t="s">
        <v>163</v>
      </c>
      <c r="G114" s="94"/>
      <c r="H114" s="94"/>
      <c r="I114" s="94"/>
      <c r="J114" s="94"/>
      <c r="K114" s="94"/>
      <c r="L114" s="94"/>
      <c r="M114" s="94"/>
    </row>
    <row r="115" spans="1:13" ht="30" customHeight="1" x14ac:dyDescent="0.2">
      <c r="A115" s="366"/>
      <c r="B115" s="366"/>
      <c r="C115" s="378"/>
      <c r="D115" s="43"/>
      <c r="E115" s="372"/>
      <c r="F115" s="139" t="s">
        <v>167</v>
      </c>
      <c r="G115" s="94"/>
      <c r="H115" s="94"/>
      <c r="I115" s="94"/>
      <c r="J115" s="94"/>
      <c r="K115" s="94"/>
      <c r="L115" s="94"/>
      <c r="M115" s="94"/>
    </row>
    <row r="116" spans="1:13" ht="30" customHeight="1" x14ac:dyDescent="0.2">
      <c r="A116" s="366"/>
      <c r="B116" s="366"/>
      <c r="C116" s="378"/>
      <c r="D116" s="43"/>
      <c r="E116" s="372"/>
      <c r="F116" s="139" t="s">
        <v>164</v>
      </c>
      <c r="G116" s="94"/>
      <c r="H116" s="94"/>
      <c r="I116" s="94"/>
      <c r="J116" s="94"/>
      <c r="K116" s="94"/>
      <c r="L116" s="94"/>
      <c r="M116" s="94"/>
    </row>
    <row r="117" spans="1:13" ht="30" customHeight="1" x14ac:dyDescent="0.2">
      <c r="A117" s="366"/>
      <c r="B117" s="366"/>
      <c r="C117" s="378"/>
      <c r="D117" s="43"/>
      <c r="E117" s="372"/>
      <c r="F117" s="139" t="s">
        <v>165</v>
      </c>
      <c r="G117" s="94"/>
      <c r="H117" s="94"/>
      <c r="I117" s="94"/>
      <c r="J117" s="94"/>
      <c r="K117" s="94"/>
      <c r="L117" s="94"/>
      <c r="M117" s="94"/>
    </row>
    <row r="118" spans="1:13" ht="30" customHeight="1" x14ac:dyDescent="0.2">
      <c r="A118" s="366"/>
      <c r="B118" s="367"/>
      <c r="C118" s="379"/>
      <c r="D118" s="43"/>
      <c r="E118" s="373"/>
      <c r="F118" s="139" t="s">
        <v>166</v>
      </c>
      <c r="G118" s="94"/>
      <c r="H118" s="94"/>
      <c r="I118" s="94"/>
      <c r="J118" s="94"/>
      <c r="K118" s="94"/>
      <c r="L118" s="94"/>
      <c r="M118" s="94"/>
    </row>
    <row r="119" spans="1:13" ht="30" customHeight="1" x14ac:dyDescent="0.2">
      <c r="A119" s="366"/>
      <c r="B119" s="365">
        <v>2</v>
      </c>
      <c r="C119" s="394" t="s">
        <v>31</v>
      </c>
      <c r="D119" s="118" t="s">
        <v>92</v>
      </c>
      <c r="E119" s="368" t="s">
        <v>236</v>
      </c>
      <c r="F119" s="139" t="s">
        <v>163</v>
      </c>
      <c r="G119" s="94"/>
      <c r="H119" s="94"/>
      <c r="I119" s="94"/>
      <c r="J119" s="94"/>
      <c r="K119" s="94"/>
      <c r="L119" s="94"/>
      <c r="M119" s="94"/>
    </row>
    <row r="120" spans="1:13" ht="30" customHeight="1" x14ac:dyDescent="0.2">
      <c r="A120" s="366"/>
      <c r="B120" s="366"/>
      <c r="C120" s="378"/>
      <c r="D120" s="118"/>
      <c r="E120" s="372"/>
      <c r="F120" s="139" t="s">
        <v>167</v>
      </c>
      <c r="G120" s="94"/>
      <c r="H120" s="94"/>
      <c r="I120" s="94"/>
      <c r="J120" s="94"/>
      <c r="K120" s="94"/>
      <c r="L120" s="94"/>
      <c r="M120" s="94"/>
    </row>
    <row r="121" spans="1:13" s="121" customFormat="1" ht="30" customHeight="1" x14ac:dyDescent="0.2">
      <c r="A121" s="366"/>
      <c r="B121" s="366"/>
      <c r="C121" s="378"/>
      <c r="D121" s="118"/>
      <c r="E121" s="372"/>
      <c r="F121" s="139" t="s">
        <v>164</v>
      </c>
      <c r="G121" s="94"/>
      <c r="H121" s="94"/>
      <c r="I121" s="94"/>
      <c r="J121" s="94"/>
      <c r="K121" s="94"/>
      <c r="L121" s="94"/>
      <c r="M121" s="94"/>
    </row>
    <row r="122" spans="1:13" s="121" customFormat="1" ht="30" customHeight="1" x14ac:dyDescent="0.2">
      <c r="A122" s="366"/>
      <c r="B122" s="366"/>
      <c r="C122" s="378"/>
      <c r="D122" s="118"/>
      <c r="E122" s="372"/>
      <c r="F122" s="139" t="s">
        <v>165</v>
      </c>
      <c r="G122" s="94"/>
      <c r="H122" s="94"/>
      <c r="I122" s="94"/>
      <c r="J122" s="94"/>
      <c r="K122" s="94"/>
      <c r="L122" s="94"/>
      <c r="M122" s="94"/>
    </row>
    <row r="123" spans="1:13" s="121" customFormat="1" ht="30" customHeight="1" x14ac:dyDescent="0.2">
      <c r="A123" s="366"/>
      <c r="B123" s="367"/>
      <c r="C123" s="379"/>
      <c r="D123" s="118"/>
      <c r="E123" s="373"/>
      <c r="F123" s="139" t="s">
        <v>166</v>
      </c>
      <c r="G123" s="94"/>
      <c r="H123" s="94"/>
      <c r="I123" s="94"/>
      <c r="J123" s="94"/>
      <c r="K123" s="94"/>
      <c r="L123" s="94"/>
      <c r="M123" s="94"/>
    </row>
    <row r="124" spans="1:13" s="121" customFormat="1" ht="30" customHeight="1" x14ac:dyDescent="0.2">
      <c r="A124" s="366"/>
      <c r="B124" s="365">
        <v>3</v>
      </c>
      <c r="C124" s="394" t="s">
        <v>4</v>
      </c>
      <c r="D124" s="43" t="s">
        <v>93</v>
      </c>
      <c r="E124" s="371"/>
      <c r="F124" s="139" t="s">
        <v>163</v>
      </c>
      <c r="G124" s="94"/>
      <c r="H124" s="94"/>
      <c r="I124" s="94"/>
      <c r="J124" s="94"/>
      <c r="K124" s="94"/>
      <c r="L124" s="94"/>
      <c r="M124" s="94"/>
    </row>
    <row r="125" spans="1:13" s="121" customFormat="1" ht="30" customHeight="1" x14ac:dyDescent="0.2">
      <c r="A125" s="366"/>
      <c r="B125" s="366"/>
      <c r="C125" s="378"/>
      <c r="D125" s="43"/>
      <c r="E125" s="372"/>
      <c r="F125" s="139" t="s">
        <v>167</v>
      </c>
      <c r="G125" s="94"/>
      <c r="H125" s="94"/>
      <c r="I125" s="94"/>
      <c r="J125" s="94"/>
      <c r="K125" s="94"/>
      <c r="L125" s="94"/>
      <c r="M125" s="94"/>
    </row>
    <row r="126" spans="1:13" s="121" customFormat="1" ht="30" customHeight="1" x14ac:dyDescent="0.2">
      <c r="A126" s="366"/>
      <c r="B126" s="366"/>
      <c r="C126" s="378"/>
      <c r="D126" s="43"/>
      <c r="E126" s="372"/>
      <c r="F126" s="139" t="s">
        <v>164</v>
      </c>
      <c r="G126" s="94"/>
      <c r="H126" s="94"/>
      <c r="I126" s="94"/>
      <c r="J126" s="94"/>
      <c r="K126" s="94"/>
      <c r="L126" s="94"/>
      <c r="M126" s="94"/>
    </row>
    <row r="127" spans="1:13" s="121" customFormat="1" ht="30" customHeight="1" x14ac:dyDescent="0.2">
      <c r="A127" s="366"/>
      <c r="B127" s="366"/>
      <c r="C127" s="378"/>
      <c r="D127" s="43"/>
      <c r="E127" s="372"/>
      <c r="F127" s="139" t="s">
        <v>165</v>
      </c>
      <c r="G127" s="94"/>
      <c r="H127" s="94"/>
      <c r="I127" s="94"/>
      <c r="J127" s="94"/>
      <c r="K127" s="94"/>
      <c r="L127" s="94"/>
      <c r="M127" s="94"/>
    </row>
    <row r="128" spans="1:13" s="121" customFormat="1" ht="30" customHeight="1" x14ac:dyDescent="0.2">
      <c r="A128" s="367"/>
      <c r="B128" s="367"/>
      <c r="C128" s="379"/>
      <c r="D128" s="43"/>
      <c r="E128" s="373"/>
      <c r="F128" s="139" t="s">
        <v>166</v>
      </c>
      <c r="G128" s="94"/>
      <c r="H128" s="94"/>
      <c r="I128" s="94"/>
      <c r="J128" s="94"/>
      <c r="K128" s="94"/>
      <c r="L128" s="94"/>
      <c r="M128" s="94"/>
    </row>
    <row r="129" spans="1:13" s="121" customFormat="1" ht="12.75" customHeight="1" x14ac:dyDescent="0.2">
      <c r="A129" s="36"/>
      <c r="B129" s="36"/>
      <c r="C129" s="36"/>
      <c r="D129" s="36"/>
      <c r="E129" s="36"/>
      <c r="F129" s="36"/>
      <c r="G129" s="36"/>
      <c r="H129" s="36"/>
      <c r="I129" s="36"/>
      <c r="J129" s="36"/>
      <c r="K129" s="36"/>
      <c r="L129" s="36"/>
      <c r="M129" s="36"/>
    </row>
  </sheetData>
  <mergeCells count="82">
    <mergeCell ref="A114:A128"/>
    <mergeCell ref="B114:B118"/>
    <mergeCell ref="E114:E118"/>
    <mergeCell ref="B119:B123"/>
    <mergeCell ref="E119:E123"/>
    <mergeCell ref="B124:B128"/>
    <mergeCell ref="E124:E128"/>
    <mergeCell ref="A60:A69"/>
    <mergeCell ref="C114:C118"/>
    <mergeCell ref="C119:C123"/>
    <mergeCell ref="C124:C128"/>
    <mergeCell ref="A44:A58"/>
    <mergeCell ref="C54:C58"/>
    <mergeCell ref="A103:A112"/>
    <mergeCell ref="B65:B69"/>
    <mergeCell ref="C65:C69"/>
    <mergeCell ref="B71:B75"/>
    <mergeCell ref="A71:A75"/>
    <mergeCell ref="C71:C75"/>
    <mergeCell ref="B103:B107"/>
    <mergeCell ref="B82:B86"/>
    <mergeCell ref="C82:C86"/>
    <mergeCell ref="A77:A101"/>
    <mergeCell ref="A23:A42"/>
    <mergeCell ref="B44:B48"/>
    <mergeCell ref="C44:C48"/>
    <mergeCell ref="E44:E48"/>
    <mergeCell ref="C49:C53"/>
    <mergeCell ref="B49:B53"/>
    <mergeCell ref="E49:E53"/>
    <mergeCell ref="B60:B64"/>
    <mergeCell ref="C60:C64"/>
    <mergeCell ref="E54:E58"/>
    <mergeCell ref="E28:E32"/>
    <mergeCell ref="B33:B37"/>
    <mergeCell ref="C33:C37"/>
    <mergeCell ref="E33:E37"/>
    <mergeCell ref="E92:E96"/>
    <mergeCell ref="B97:B101"/>
    <mergeCell ref="C97:C101"/>
    <mergeCell ref="E97:E101"/>
    <mergeCell ref="F1:G1"/>
    <mergeCell ref="C23:C27"/>
    <mergeCell ref="B23:B27"/>
    <mergeCell ref="E23:E27"/>
    <mergeCell ref="E60:E64"/>
    <mergeCell ref="E38:E42"/>
    <mergeCell ref="B54:B58"/>
    <mergeCell ref="B1:C1"/>
    <mergeCell ref="B28:B32"/>
    <mergeCell ref="C28:C32"/>
    <mergeCell ref="B38:B42"/>
    <mergeCell ref="C38:C42"/>
    <mergeCell ref="E82:E86"/>
    <mergeCell ref="E65:E69"/>
    <mergeCell ref="C103:C107"/>
    <mergeCell ref="E103:E107"/>
    <mergeCell ref="B108:B112"/>
    <mergeCell ref="C108:C112"/>
    <mergeCell ref="E108:E112"/>
    <mergeCell ref="E71:E75"/>
    <mergeCell ref="B77:B81"/>
    <mergeCell ref="C77:C81"/>
    <mergeCell ref="E77:E81"/>
    <mergeCell ref="B87:B91"/>
    <mergeCell ref="C87:C91"/>
    <mergeCell ref="E87:E91"/>
    <mergeCell ref="B92:B96"/>
    <mergeCell ref="C92:C96"/>
    <mergeCell ref="A2:A21"/>
    <mergeCell ref="B2:B6"/>
    <mergeCell ref="C2:C6"/>
    <mergeCell ref="E2:E6"/>
    <mergeCell ref="B7:B11"/>
    <mergeCell ref="C7:C11"/>
    <mergeCell ref="E7:E11"/>
    <mergeCell ref="B12:B16"/>
    <mergeCell ref="C12:C16"/>
    <mergeCell ref="E12:E16"/>
    <mergeCell ref="B17:B21"/>
    <mergeCell ref="C17:C21"/>
    <mergeCell ref="E17:E21"/>
  </mergeCells>
  <printOptions horizontalCentered="1" verticalCentered="1"/>
  <pageMargins left="0.23622047244094491" right="0.23622047244094491" top="0.23622047244094491" bottom="0.23622047244094491" header="0.31496062992125984" footer="0.31496062992125984"/>
  <pageSetup paperSize="9" scale="47" fitToHeight="2"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5">
    <pageSetUpPr fitToPage="1"/>
  </sheetPr>
  <dimension ref="A1:M206"/>
  <sheetViews>
    <sheetView showGridLines="0" zoomScale="90" zoomScaleNormal="90" workbookViewId="0">
      <selection activeCell="E33" sqref="E33"/>
    </sheetView>
  </sheetViews>
  <sheetFormatPr defaultRowHeight="12.75" x14ac:dyDescent="0.2"/>
  <cols>
    <col min="1" max="1" width="25.28515625" customWidth="1"/>
    <col min="2" max="2" width="7.5703125" customWidth="1"/>
    <col min="3" max="3" width="24.42578125" customWidth="1"/>
    <col min="4" max="4" width="18.140625" style="99" customWidth="1"/>
    <col min="5" max="5" width="12.85546875" customWidth="1"/>
    <col min="6" max="6" width="9.140625" style="66"/>
    <col min="7" max="7" width="2.85546875" customWidth="1"/>
    <col min="8" max="8" width="40.28515625" customWidth="1"/>
    <col min="9" max="13" width="9.140625" style="41"/>
  </cols>
  <sheetData>
    <row r="1" spans="1:13" ht="25.5" customHeight="1" x14ac:dyDescent="0.2">
      <c r="A1" s="185" t="s">
        <v>2</v>
      </c>
      <c r="B1" s="407" t="s">
        <v>3</v>
      </c>
      <c r="C1" s="408"/>
      <c r="D1" s="186" t="s">
        <v>65</v>
      </c>
      <c r="E1" s="187" t="s">
        <v>64</v>
      </c>
      <c r="F1" s="409" t="s">
        <v>126</v>
      </c>
      <c r="H1" s="414" t="s">
        <v>131</v>
      </c>
      <c r="I1" s="415"/>
      <c r="J1" s="415"/>
      <c r="K1" s="415"/>
      <c r="L1" s="415"/>
      <c r="M1" s="416"/>
    </row>
    <row r="2" spans="1:13" ht="25.5" customHeight="1" x14ac:dyDescent="0.2">
      <c r="A2" s="412" t="s">
        <v>181</v>
      </c>
      <c r="B2" s="100">
        <v>1</v>
      </c>
      <c r="C2" s="156" t="s">
        <v>178</v>
      </c>
      <c r="D2" s="110">
        <f>MINORE!G2</f>
        <v>0</v>
      </c>
      <c r="E2" s="176"/>
      <c r="F2" s="410"/>
      <c r="H2" s="158" t="s">
        <v>181</v>
      </c>
      <c r="I2" s="111" t="e">
        <f>'punteggio minore'!D6</f>
        <v>#DIV/0!</v>
      </c>
      <c r="J2" s="111" t="e">
        <f>'punteggio minore'!D43</f>
        <v>#DIV/0!</v>
      </c>
      <c r="K2" s="111" t="e">
        <f>'punteggio minore'!D81</f>
        <v>#DIV/0!</v>
      </c>
      <c r="L2" s="111" t="e">
        <f>'punteggio minore'!D119</f>
        <v>#DIV/0!</v>
      </c>
      <c r="M2" s="111" t="e">
        <f>'punteggio minore'!D157</f>
        <v>#DIV/0!</v>
      </c>
    </row>
    <row r="3" spans="1:13" ht="12.75" customHeight="1" x14ac:dyDescent="0.2">
      <c r="A3" s="412"/>
      <c r="B3" s="100">
        <v>2</v>
      </c>
      <c r="C3" s="23" t="s">
        <v>179</v>
      </c>
      <c r="D3" s="110">
        <f>MINORE!G7</f>
        <v>0</v>
      </c>
      <c r="E3" s="176"/>
      <c r="F3" s="410"/>
      <c r="H3" s="25" t="s">
        <v>22</v>
      </c>
      <c r="I3" s="111" t="e">
        <f>'punteggio minore'!D11</f>
        <v>#DIV/0!</v>
      </c>
      <c r="J3" s="111" t="e">
        <f>'punteggio minore'!D48</f>
        <v>#DIV/0!</v>
      </c>
      <c r="K3" s="111" t="e">
        <f>'punteggio minore'!D86</f>
        <v>#DIV/0!</v>
      </c>
      <c r="L3" s="111" t="e">
        <f>'punteggio minore'!D124</f>
        <v>#DIV/0!</v>
      </c>
      <c r="M3" s="111" t="e">
        <f>'punteggio minore'!D162</f>
        <v>#DIV/0!</v>
      </c>
    </row>
    <row r="4" spans="1:13" ht="12.75" customHeight="1" x14ac:dyDescent="0.2">
      <c r="A4" s="412"/>
      <c r="B4" s="100">
        <v>3</v>
      </c>
      <c r="C4" s="23" t="s">
        <v>180</v>
      </c>
      <c r="D4" s="110">
        <f>MINORE!G12</f>
        <v>0</v>
      </c>
      <c r="E4" s="176"/>
      <c r="F4" s="410"/>
      <c r="H4" s="25" t="s">
        <v>30</v>
      </c>
      <c r="I4" s="111" t="e">
        <f>'punteggio minore'!D15</f>
        <v>#DIV/0!</v>
      </c>
      <c r="J4" s="111" t="e">
        <f>'punteggio minore'!D52</f>
        <v>#DIV/0!</v>
      </c>
      <c r="K4" s="111" t="e">
        <f>'punteggio minore'!D90</f>
        <v>#DIV/0!</v>
      </c>
      <c r="L4" s="111" t="e">
        <f>'punteggio minore'!D128</f>
        <v>#DIV/0!</v>
      </c>
      <c r="M4" s="111" t="e">
        <f>'punteggio minore'!D166</f>
        <v>#DIV/0!</v>
      </c>
    </row>
    <row r="5" spans="1:13" ht="12.75" customHeight="1" x14ac:dyDescent="0.2">
      <c r="A5" s="412"/>
      <c r="B5" s="100">
        <v>4</v>
      </c>
      <c r="C5" s="23" t="s">
        <v>235</v>
      </c>
      <c r="D5" s="110">
        <f>MINORE!G17</f>
        <v>0</v>
      </c>
      <c r="E5" s="176"/>
      <c r="F5" s="410"/>
      <c r="H5" s="25" t="s">
        <v>32</v>
      </c>
      <c r="I5" s="111" t="e">
        <f>'punteggio minore'!D18</f>
        <v>#DIV/0!</v>
      </c>
      <c r="J5" s="111" t="e">
        <f>'punteggio minore'!D55</f>
        <v>#DIV/0!</v>
      </c>
      <c r="K5" s="111" t="e">
        <f>'punteggio minore'!D93</f>
        <v>#DIV/0!</v>
      </c>
      <c r="L5" s="111" t="e">
        <f>'punteggio minore'!D131</f>
        <v>#DIV/0!</v>
      </c>
      <c r="M5" s="111" t="e">
        <f>'punteggio minore'!D169</f>
        <v>#DIV/0!</v>
      </c>
    </row>
    <row r="6" spans="1:13" ht="12.75" customHeight="1" x14ac:dyDescent="0.2">
      <c r="A6" s="188"/>
      <c r="B6" s="60"/>
      <c r="C6" s="61"/>
      <c r="D6" s="62" t="e">
        <f>SUM(D2:D5)/COUNTIF(D2:D5,"&gt;0")</f>
        <v>#DIV/0!</v>
      </c>
      <c r="E6" s="62" t="e">
        <f>D6*5.33</f>
        <v>#DIV/0!</v>
      </c>
      <c r="F6" s="410"/>
      <c r="H6" s="25" t="s">
        <v>18</v>
      </c>
      <c r="I6" s="111">
        <f>'punteggio minore'!D20</f>
        <v>0</v>
      </c>
      <c r="J6" s="111">
        <f>'punteggio minore'!D57</f>
        <v>0</v>
      </c>
      <c r="K6" s="111">
        <f>'punteggio minore'!D95</f>
        <v>0</v>
      </c>
      <c r="L6" s="111">
        <f>'punteggio minore'!D133</f>
        <v>0</v>
      </c>
      <c r="M6" s="111">
        <f>'punteggio minore'!D171</f>
        <v>0</v>
      </c>
    </row>
    <row r="7" spans="1:13" ht="12.75" customHeight="1" x14ac:dyDescent="0.2">
      <c r="A7" s="413" t="s">
        <v>22</v>
      </c>
      <c r="B7" s="29">
        <v>1</v>
      </c>
      <c r="C7" s="19" t="s">
        <v>23</v>
      </c>
      <c r="D7" s="110">
        <f>MINORE!G23</f>
        <v>0</v>
      </c>
      <c r="E7" s="176"/>
      <c r="F7" s="410"/>
      <c r="H7" s="25" t="s">
        <v>66</v>
      </c>
      <c r="I7" s="111" t="e">
        <f>'punteggio minore'!D26</f>
        <v>#DIV/0!</v>
      </c>
      <c r="J7" s="111" t="e">
        <f>'punteggio minore'!D63</f>
        <v>#DIV/0!</v>
      </c>
      <c r="K7" s="111" t="e">
        <f>'punteggio minore'!D101</f>
        <v>#DIV/0!</v>
      </c>
      <c r="L7" s="111" t="e">
        <f>'punteggio minore'!D139</f>
        <v>#DIV/0!</v>
      </c>
      <c r="M7" s="111" t="e">
        <f>'punteggio minore'!D177</f>
        <v>#DIV/0!</v>
      </c>
    </row>
    <row r="8" spans="1:13" ht="12.75" customHeight="1" x14ac:dyDescent="0.2">
      <c r="A8" s="413"/>
      <c r="B8" s="29">
        <v>2</v>
      </c>
      <c r="C8" s="19" t="s">
        <v>24</v>
      </c>
      <c r="D8" s="110">
        <f>MINORE!G28</f>
        <v>0</v>
      </c>
      <c r="E8" s="176"/>
      <c r="F8" s="410"/>
      <c r="H8" s="25" t="s">
        <v>1</v>
      </c>
      <c r="I8" s="111" t="e">
        <f>'punteggio minore'!D29</f>
        <v>#DIV/0!</v>
      </c>
      <c r="J8" s="111" t="e">
        <f>'punteggio minore'!D66</f>
        <v>#DIV/0!</v>
      </c>
      <c r="K8" s="111" t="e">
        <f>'punteggio minore'!D104</f>
        <v>#DIV/0!</v>
      </c>
      <c r="L8" s="111" t="e">
        <f>'punteggio minore'!D142</f>
        <v>#DIV/0!</v>
      </c>
      <c r="M8" s="111" t="e">
        <f>'punteggio minore'!D180</f>
        <v>#DIV/0!</v>
      </c>
    </row>
    <row r="9" spans="1:13" ht="12.75" customHeight="1" x14ac:dyDescent="0.2">
      <c r="A9" s="413"/>
      <c r="B9" s="16">
        <v>3</v>
      </c>
      <c r="C9" s="20" t="s">
        <v>41</v>
      </c>
      <c r="D9" s="110">
        <f>MINORE!G33</f>
        <v>0</v>
      </c>
      <c r="E9" s="176"/>
      <c r="F9" s="410"/>
      <c r="H9" s="25" t="s">
        <v>237</v>
      </c>
      <c r="I9" s="111" t="e">
        <f>'punteggio minore'!D33</f>
        <v>#DIV/0!</v>
      </c>
      <c r="J9" s="111" t="e">
        <f>'punteggio minore'!D70</f>
        <v>#DIV/0!</v>
      </c>
      <c r="K9" s="111" t="e">
        <f>'punteggio minore'!D108</f>
        <v>#DIV/0!</v>
      </c>
      <c r="L9" s="111" t="e">
        <f>'punteggio minore'!D146</f>
        <v>#DIV/0!</v>
      </c>
      <c r="M9" s="111" t="e">
        <f>'punteggio minore'!D184</f>
        <v>#DIV/0!</v>
      </c>
    </row>
    <row r="10" spans="1:13" ht="12.75" customHeight="1" x14ac:dyDescent="0.2">
      <c r="A10" s="413"/>
      <c r="B10" s="29">
        <v>4</v>
      </c>
      <c r="C10" s="19" t="s">
        <v>29</v>
      </c>
      <c r="D10" s="110">
        <f>MINORE!G38</f>
        <v>0</v>
      </c>
      <c r="E10" s="176"/>
      <c r="F10" s="410"/>
    </row>
    <row r="11" spans="1:13" ht="12.75" customHeight="1" x14ac:dyDescent="0.2">
      <c r="A11" s="188"/>
      <c r="B11" s="60"/>
      <c r="C11" s="61"/>
      <c r="D11" s="62" t="e">
        <f>SUM(D7:D10)/COUNTIF(D7:D10,"&gt;0")</f>
        <v>#DIV/0!</v>
      </c>
      <c r="E11" s="62" t="e">
        <f>D11*0.83</f>
        <v>#DIV/0!</v>
      </c>
      <c r="F11" s="410"/>
    </row>
    <row r="12" spans="1:13" ht="12.75" customHeight="1" x14ac:dyDescent="0.2">
      <c r="A12" s="412" t="s">
        <v>30</v>
      </c>
      <c r="B12" s="100">
        <v>1</v>
      </c>
      <c r="C12" s="21" t="s">
        <v>8</v>
      </c>
      <c r="D12" s="110">
        <f>MINORE!G44</f>
        <v>0</v>
      </c>
      <c r="E12" s="176"/>
      <c r="F12" s="410"/>
    </row>
    <row r="13" spans="1:13" ht="12.75" customHeight="1" x14ac:dyDescent="0.2">
      <c r="A13" s="412"/>
      <c r="B13" s="100">
        <v>2</v>
      </c>
      <c r="C13" s="21" t="s">
        <v>31</v>
      </c>
      <c r="D13" s="110">
        <f>MINORE!G49</f>
        <v>0</v>
      </c>
      <c r="E13" s="176"/>
      <c r="F13" s="410"/>
    </row>
    <row r="14" spans="1:13" ht="12.75" customHeight="1" x14ac:dyDescent="0.2">
      <c r="A14" s="412"/>
      <c r="B14" s="100">
        <v>3</v>
      </c>
      <c r="C14" s="21" t="s">
        <v>4</v>
      </c>
      <c r="D14" s="110">
        <f>MINORE!G54</f>
        <v>0</v>
      </c>
      <c r="E14" s="176"/>
      <c r="F14" s="410"/>
    </row>
    <row r="15" spans="1:13" ht="12.75" customHeight="1" x14ac:dyDescent="0.2">
      <c r="A15" s="188"/>
      <c r="B15" s="60"/>
      <c r="C15" s="61"/>
      <c r="D15" s="62" t="e">
        <f>SUM(D12:D14)/COUNTIF(D12:D14,"&gt;0")</f>
        <v>#DIV/0!</v>
      </c>
      <c r="E15" s="62" t="e">
        <f>D15*4.83</f>
        <v>#DIV/0!</v>
      </c>
      <c r="F15" s="410"/>
    </row>
    <row r="16" spans="1:13" ht="12.75" customHeight="1" x14ac:dyDescent="0.2">
      <c r="A16" s="412" t="s">
        <v>32</v>
      </c>
      <c r="B16" s="100">
        <v>1</v>
      </c>
      <c r="C16" s="156" t="s">
        <v>172</v>
      </c>
      <c r="D16" s="110">
        <f>MINORE!G60</f>
        <v>0</v>
      </c>
      <c r="E16" s="176"/>
      <c r="F16" s="410"/>
    </row>
    <row r="17" spans="1:6" ht="12.75" customHeight="1" x14ac:dyDescent="0.2">
      <c r="A17" s="412"/>
      <c r="B17" s="100">
        <v>2</v>
      </c>
      <c r="C17" s="21" t="s">
        <v>4</v>
      </c>
      <c r="D17" s="110">
        <f>MINORE!G65</f>
        <v>0</v>
      </c>
      <c r="E17" s="176"/>
      <c r="F17" s="410"/>
    </row>
    <row r="18" spans="1:6" ht="12.75" customHeight="1" x14ac:dyDescent="0.2">
      <c r="A18" s="188"/>
      <c r="B18" s="60"/>
      <c r="C18" s="61"/>
      <c r="D18" s="62" t="e">
        <f>SUM(D16:D17)/COUNTIF(D16:D17,"&gt;0")</f>
        <v>#DIV/0!</v>
      </c>
      <c r="E18" s="62" t="e">
        <f>D18*3</f>
        <v>#DIV/0!</v>
      </c>
      <c r="F18" s="410"/>
    </row>
    <row r="19" spans="1:6" ht="39.75" customHeight="1" x14ac:dyDescent="0.2">
      <c r="A19" s="189" t="s">
        <v>18</v>
      </c>
      <c r="B19" s="29">
        <v>1</v>
      </c>
      <c r="C19" s="22" t="s">
        <v>182</v>
      </c>
      <c r="D19" s="110">
        <f>MINORE!G71</f>
        <v>0</v>
      </c>
      <c r="E19" s="176"/>
      <c r="F19" s="410"/>
    </row>
    <row r="20" spans="1:6" ht="12.75" customHeight="1" x14ac:dyDescent="0.2">
      <c r="A20" s="188"/>
      <c r="B20" s="60"/>
      <c r="C20" s="61"/>
      <c r="D20" s="62">
        <f>AVERAGE(D19)</f>
        <v>0</v>
      </c>
      <c r="E20" s="62">
        <f>D20*1.17</f>
        <v>0</v>
      </c>
      <c r="F20" s="410"/>
    </row>
    <row r="21" spans="1:6" ht="12.75" customHeight="1" x14ac:dyDescent="0.2">
      <c r="A21" s="412" t="s">
        <v>66</v>
      </c>
      <c r="B21" s="100">
        <v>1</v>
      </c>
      <c r="C21" s="21" t="s">
        <v>25</v>
      </c>
      <c r="D21" s="110">
        <f>MINORE!G77</f>
        <v>0</v>
      </c>
      <c r="E21" s="176"/>
      <c r="F21" s="410"/>
    </row>
    <row r="22" spans="1:6" ht="12.75" customHeight="1" x14ac:dyDescent="0.2">
      <c r="A22" s="412"/>
      <c r="B22" s="100">
        <v>2</v>
      </c>
      <c r="C22" s="19" t="s">
        <v>26</v>
      </c>
      <c r="D22" s="110">
        <f>MINORE!G82</f>
        <v>0</v>
      </c>
      <c r="E22" s="176"/>
      <c r="F22" s="410"/>
    </row>
    <row r="23" spans="1:6" ht="12.75" customHeight="1" x14ac:dyDescent="0.2">
      <c r="A23" s="412"/>
      <c r="B23" s="100">
        <v>3</v>
      </c>
      <c r="C23" s="19" t="s">
        <v>27</v>
      </c>
      <c r="D23" s="110">
        <f>MINORE!G87</f>
        <v>0</v>
      </c>
      <c r="E23" s="176"/>
      <c r="F23" s="410"/>
    </row>
    <row r="24" spans="1:6" ht="12.75" customHeight="1" x14ac:dyDescent="0.2">
      <c r="A24" s="412"/>
      <c r="B24" s="100">
        <v>4</v>
      </c>
      <c r="C24" s="23" t="s">
        <v>59</v>
      </c>
      <c r="D24" s="110">
        <f>MINORE!G92</f>
        <v>0</v>
      </c>
      <c r="E24" s="176"/>
      <c r="F24" s="410"/>
    </row>
    <row r="25" spans="1:6" ht="12.75" customHeight="1" x14ac:dyDescent="0.2">
      <c r="A25" s="412"/>
      <c r="B25" s="100">
        <v>5</v>
      </c>
      <c r="C25" s="23" t="s">
        <v>151</v>
      </c>
      <c r="D25" s="110">
        <f>MINORE!G97</f>
        <v>0</v>
      </c>
      <c r="E25" s="176"/>
      <c r="F25" s="410"/>
    </row>
    <row r="26" spans="1:6" ht="12.75" customHeight="1" x14ac:dyDescent="0.2">
      <c r="A26" s="188"/>
      <c r="B26" s="60"/>
      <c r="C26" s="160"/>
      <c r="D26" s="157" t="e">
        <f>SUM(D21:D25)/COUNTIF(D21:D25,"&gt;0")</f>
        <v>#DIV/0!</v>
      </c>
      <c r="E26" s="62" t="e">
        <f>D26*5.83</f>
        <v>#DIV/0!</v>
      </c>
      <c r="F26" s="410"/>
    </row>
    <row r="27" spans="1:6" ht="12.75" customHeight="1" x14ac:dyDescent="0.2">
      <c r="A27" s="405" t="s">
        <v>1</v>
      </c>
      <c r="B27" s="29">
        <v>1</v>
      </c>
      <c r="C27" s="23" t="s">
        <v>33</v>
      </c>
      <c r="D27" s="110">
        <f>MINORE!G103</f>
        <v>0</v>
      </c>
      <c r="E27" s="176"/>
      <c r="F27" s="410"/>
    </row>
    <row r="28" spans="1:6" ht="12.75" customHeight="1" x14ac:dyDescent="0.2">
      <c r="A28" s="406"/>
      <c r="B28" s="29">
        <v>2</v>
      </c>
      <c r="C28" s="19" t="s">
        <v>28</v>
      </c>
      <c r="D28" s="110">
        <f>MINORE!G108</f>
        <v>0</v>
      </c>
      <c r="E28" s="176"/>
      <c r="F28" s="410"/>
    </row>
    <row r="29" spans="1:6" ht="12.75" customHeight="1" x14ac:dyDescent="0.2">
      <c r="A29" s="190"/>
      <c r="B29" s="63"/>
      <c r="C29" s="64"/>
      <c r="D29" s="65" t="e">
        <f>SUM(D27:D28)/COUNTIF(D27:D28,"&gt;0")</f>
        <v>#DIV/0!</v>
      </c>
      <c r="E29" s="65" t="e">
        <f>D29*3.67</f>
        <v>#DIV/0!</v>
      </c>
      <c r="F29" s="410"/>
    </row>
    <row r="30" spans="1:6" ht="12.75" customHeight="1" x14ac:dyDescent="0.2">
      <c r="A30" s="405" t="s">
        <v>237</v>
      </c>
      <c r="B30" s="29">
        <v>1</v>
      </c>
      <c r="C30" s="21" t="s">
        <v>8</v>
      </c>
      <c r="D30" s="110">
        <f>MINORE!G114</f>
        <v>0</v>
      </c>
      <c r="E30" s="176"/>
      <c r="F30" s="410"/>
    </row>
    <row r="31" spans="1:6" ht="12.75" customHeight="1" x14ac:dyDescent="0.2">
      <c r="A31" s="406"/>
      <c r="B31" s="29">
        <v>2</v>
      </c>
      <c r="C31" s="21" t="s">
        <v>31</v>
      </c>
      <c r="D31" s="110">
        <f>MINORE!G119</f>
        <v>0</v>
      </c>
      <c r="E31" s="176"/>
      <c r="F31" s="410"/>
    </row>
    <row r="32" spans="1:6" ht="12.75" customHeight="1" x14ac:dyDescent="0.2">
      <c r="A32" s="406"/>
      <c r="B32" s="29">
        <v>3</v>
      </c>
      <c r="C32" s="21" t="s">
        <v>4</v>
      </c>
      <c r="D32" s="110">
        <f>MINORE!G124</f>
        <v>0</v>
      </c>
      <c r="E32" s="176"/>
      <c r="F32" s="410"/>
    </row>
    <row r="33" spans="1:13" ht="12.75" customHeight="1" x14ac:dyDescent="0.2">
      <c r="A33" s="190"/>
      <c r="B33" s="63"/>
      <c r="C33" s="64"/>
      <c r="D33" s="65" t="e">
        <f>SUM(D30:D32)/COUNTIF(D30:D32,"&gt;0")</f>
        <v>#DIV/0!</v>
      </c>
      <c r="E33" s="65" t="e">
        <f>D33*3.33</f>
        <v>#DIV/0!</v>
      </c>
      <c r="F33" s="410"/>
    </row>
    <row r="34" spans="1:13" ht="12.75" customHeight="1" thickBot="1" x14ac:dyDescent="0.25">
      <c r="A34" s="191" t="s">
        <v>47</v>
      </c>
      <c r="B34" s="417" t="e">
        <f>(E6+E11+E15+E18+E20+E26+E29+E33)/28</f>
        <v>#DIV/0!</v>
      </c>
      <c r="C34" s="418"/>
      <c r="D34" s="418"/>
      <c r="E34" s="418"/>
      <c r="F34" s="411"/>
    </row>
    <row r="35" spans="1:13" s="183" customFormat="1" ht="18.75" customHeight="1" x14ac:dyDescent="0.2">
      <c r="A35" s="182"/>
      <c r="B35" s="181"/>
      <c r="C35" s="181"/>
      <c r="D35" s="181"/>
      <c r="E35" s="181"/>
      <c r="F35" s="177"/>
      <c r="I35" s="184"/>
      <c r="J35" s="184"/>
      <c r="K35" s="184"/>
      <c r="L35" s="184"/>
      <c r="M35" s="184"/>
    </row>
    <row r="36" spans="1:13" s="183" customFormat="1" ht="15.75" customHeight="1" x14ac:dyDescent="0.2">
      <c r="A36" s="182"/>
      <c r="B36" s="181"/>
      <c r="C36" s="181"/>
      <c r="D36" s="181"/>
      <c r="E36" s="181"/>
      <c r="F36" s="177"/>
      <c r="I36" s="184"/>
      <c r="J36" s="184"/>
      <c r="K36" s="184"/>
      <c r="L36" s="184"/>
      <c r="M36" s="184"/>
    </row>
    <row r="37" spans="1:13" s="178" customFormat="1" ht="12.75" customHeight="1" thickBot="1" x14ac:dyDescent="0.25">
      <c r="A37" s="180"/>
      <c r="B37" s="181"/>
      <c r="C37" s="181"/>
      <c r="D37" s="181"/>
      <c r="E37" s="181"/>
      <c r="F37" s="177"/>
      <c r="I37" s="179"/>
      <c r="J37" s="179"/>
      <c r="K37" s="179"/>
      <c r="L37" s="179"/>
      <c r="M37" s="179"/>
    </row>
    <row r="38" spans="1:13" ht="25.5" customHeight="1" x14ac:dyDescent="0.2">
      <c r="A38" s="185" t="s">
        <v>2</v>
      </c>
      <c r="B38" s="407" t="s">
        <v>3</v>
      </c>
      <c r="C38" s="408"/>
      <c r="D38" s="192" t="s">
        <v>65</v>
      </c>
      <c r="E38" s="193" t="s">
        <v>64</v>
      </c>
      <c r="F38" s="409" t="s">
        <v>127</v>
      </c>
    </row>
    <row r="39" spans="1:13" ht="25.5" customHeight="1" x14ac:dyDescent="0.2">
      <c r="A39" s="194" t="s">
        <v>181</v>
      </c>
      <c r="B39" s="100">
        <v>1</v>
      </c>
      <c r="C39" s="156" t="s">
        <v>178</v>
      </c>
      <c r="D39" s="110">
        <f>MINORE!G3</f>
        <v>0</v>
      </c>
      <c r="E39" s="154"/>
      <c r="F39" s="410"/>
    </row>
    <row r="40" spans="1:13" ht="12.75" customHeight="1" x14ac:dyDescent="0.2">
      <c r="A40" s="195"/>
      <c r="B40" s="100">
        <v>2</v>
      </c>
      <c r="C40" s="23" t="s">
        <v>179</v>
      </c>
      <c r="D40" s="110">
        <f>MINORE!G8</f>
        <v>0</v>
      </c>
      <c r="E40" s="154"/>
      <c r="F40" s="410"/>
    </row>
    <row r="41" spans="1:13" ht="12.75" customHeight="1" x14ac:dyDescent="0.2">
      <c r="A41" s="195"/>
      <c r="B41" s="100">
        <v>3</v>
      </c>
      <c r="C41" s="23" t="s">
        <v>180</v>
      </c>
      <c r="D41" s="110">
        <f>MINORE!G13</f>
        <v>0</v>
      </c>
      <c r="E41" s="154"/>
      <c r="F41" s="410"/>
    </row>
    <row r="42" spans="1:13" ht="12.75" customHeight="1" x14ac:dyDescent="0.2">
      <c r="A42" s="195"/>
      <c r="B42" s="100">
        <v>4</v>
      </c>
      <c r="C42" s="23" t="s">
        <v>235</v>
      </c>
      <c r="D42" s="110">
        <f>MINORE!G18</f>
        <v>0</v>
      </c>
      <c r="E42" s="154"/>
      <c r="F42" s="410"/>
    </row>
    <row r="43" spans="1:13" ht="12.75" customHeight="1" x14ac:dyDescent="0.2">
      <c r="A43" s="188"/>
      <c r="B43" s="60"/>
      <c r="C43" s="61"/>
      <c r="D43" s="62" t="e">
        <f>SUM(D39:D42)/COUNTIF(D39:D42,"&gt;0")</f>
        <v>#DIV/0!</v>
      </c>
      <c r="E43" s="62" t="e">
        <f>D43*5.33</f>
        <v>#DIV/0!</v>
      </c>
      <c r="F43" s="410"/>
    </row>
    <row r="44" spans="1:13" ht="12.75" customHeight="1" x14ac:dyDescent="0.2">
      <c r="A44" s="413" t="s">
        <v>22</v>
      </c>
      <c r="B44" s="29">
        <v>1</v>
      </c>
      <c r="C44" s="19" t="s">
        <v>23</v>
      </c>
      <c r="D44" s="110">
        <f>MINORE!G24</f>
        <v>0</v>
      </c>
      <c r="E44" s="154"/>
      <c r="F44" s="410"/>
    </row>
    <row r="45" spans="1:13" ht="12.75" customHeight="1" x14ac:dyDescent="0.2">
      <c r="A45" s="413"/>
      <c r="B45" s="29">
        <v>2</v>
      </c>
      <c r="C45" s="19" t="s">
        <v>24</v>
      </c>
      <c r="D45" s="110">
        <f>MINORE!G29</f>
        <v>0</v>
      </c>
      <c r="E45" s="154"/>
      <c r="F45" s="410"/>
    </row>
    <row r="46" spans="1:13" ht="12.75" customHeight="1" x14ac:dyDescent="0.2">
      <c r="A46" s="413"/>
      <c r="B46" s="16">
        <v>3</v>
      </c>
      <c r="C46" s="20" t="s">
        <v>41</v>
      </c>
      <c r="D46" s="110">
        <f>MINORE!G34</f>
        <v>0</v>
      </c>
      <c r="E46" s="154"/>
      <c r="F46" s="410"/>
    </row>
    <row r="47" spans="1:13" ht="12.75" customHeight="1" x14ac:dyDescent="0.2">
      <c r="A47" s="413"/>
      <c r="B47" s="29">
        <v>4</v>
      </c>
      <c r="C47" s="19" t="s">
        <v>29</v>
      </c>
      <c r="D47" s="110">
        <f>MINORE!G39</f>
        <v>0</v>
      </c>
      <c r="E47" s="154"/>
      <c r="F47" s="410"/>
    </row>
    <row r="48" spans="1:13" ht="12.75" customHeight="1" x14ac:dyDescent="0.2">
      <c r="A48" s="188"/>
      <c r="B48" s="60"/>
      <c r="C48" s="61"/>
      <c r="D48" s="62" t="e">
        <f>SUM(D44:D47)/COUNTIF(D44:D47,"&gt;0")</f>
        <v>#DIV/0!</v>
      </c>
      <c r="E48" s="62" t="e">
        <f>D48*0.83</f>
        <v>#DIV/0!</v>
      </c>
      <c r="F48" s="410"/>
    </row>
    <row r="49" spans="1:6" ht="12.75" customHeight="1" x14ac:dyDescent="0.2">
      <c r="A49" s="412" t="s">
        <v>30</v>
      </c>
      <c r="B49" s="100">
        <v>1</v>
      </c>
      <c r="C49" s="21" t="s">
        <v>8</v>
      </c>
      <c r="D49" s="110">
        <f>MINORE!G45</f>
        <v>0</v>
      </c>
      <c r="E49" s="154"/>
      <c r="F49" s="410"/>
    </row>
    <row r="50" spans="1:6" ht="12.75" customHeight="1" x14ac:dyDescent="0.2">
      <c r="A50" s="412"/>
      <c r="B50" s="100">
        <v>2</v>
      </c>
      <c r="C50" s="21" t="s">
        <v>31</v>
      </c>
      <c r="D50" s="110">
        <f>MINORE!G50</f>
        <v>0</v>
      </c>
      <c r="E50" s="154"/>
      <c r="F50" s="410"/>
    </row>
    <row r="51" spans="1:6" ht="12.75" customHeight="1" x14ac:dyDescent="0.2">
      <c r="A51" s="412"/>
      <c r="B51" s="100">
        <v>3</v>
      </c>
      <c r="C51" s="21" t="s">
        <v>4</v>
      </c>
      <c r="D51" s="110">
        <f>MINORE!G55</f>
        <v>0</v>
      </c>
      <c r="E51" s="154"/>
      <c r="F51" s="410"/>
    </row>
    <row r="52" spans="1:6" ht="12.75" customHeight="1" x14ac:dyDescent="0.2">
      <c r="A52" s="188"/>
      <c r="B52" s="60"/>
      <c r="C52" s="61"/>
      <c r="D52" s="62" t="e">
        <f>SUM(D49:D51)/COUNTIF(D49:D51,"&gt;0")</f>
        <v>#DIV/0!</v>
      </c>
      <c r="E52" s="62" t="e">
        <f>D52*4.83</f>
        <v>#DIV/0!</v>
      </c>
      <c r="F52" s="410"/>
    </row>
    <row r="53" spans="1:6" ht="12.75" customHeight="1" x14ac:dyDescent="0.2">
      <c r="A53" s="412" t="s">
        <v>32</v>
      </c>
      <c r="B53" s="100">
        <v>1</v>
      </c>
      <c r="C53" s="156" t="s">
        <v>172</v>
      </c>
      <c r="D53" s="110">
        <f>MINORE!G61</f>
        <v>0</v>
      </c>
      <c r="E53" s="154"/>
      <c r="F53" s="410"/>
    </row>
    <row r="54" spans="1:6" ht="12.75" customHeight="1" x14ac:dyDescent="0.2">
      <c r="A54" s="412"/>
      <c r="B54" s="100">
        <v>2</v>
      </c>
      <c r="C54" s="21" t="s">
        <v>4</v>
      </c>
      <c r="D54" s="110">
        <f>MINORE!G66</f>
        <v>0</v>
      </c>
      <c r="E54" s="154"/>
      <c r="F54" s="410"/>
    </row>
    <row r="55" spans="1:6" ht="12.75" customHeight="1" x14ac:dyDescent="0.2">
      <c r="A55" s="188"/>
      <c r="B55" s="60"/>
      <c r="C55" s="61"/>
      <c r="D55" s="62" t="e">
        <f>SUM(D53:D54)/COUNTIF(D53:D54,"&gt;0")</f>
        <v>#DIV/0!</v>
      </c>
      <c r="E55" s="62" t="e">
        <f>D55*3</f>
        <v>#DIV/0!</v>
      </c>
      <c r="F55" s="410"/>
    </row>
    <row r="56" spans="1:6" ht="38.25" customHeight="1" x14ac:dyDescent="0.2">
      <c r="A56" s="189" t="s">
        <v>18</v>
      </c>
      <c r="B56" s="29">
        <v>1</v>
      </c>
      <c r="C56" s="22" t="s">
        <v>182</v>
      </c>
      <c r="D56" s="110">
        <f>MINORE!G72</f>
        <v>0</v>
      </c>
      <c r="E56" s="154"/>
      <c r="F56" s="410"/>
    </row>
    <row r="57" spans="1:6" ht="12.75" customHeight="1" x14ac:dyDescent="0.2">
      <c r="A57" s="190"/>
      <c r="B57" s="60"/>
      <c r="C57" s="61"/>
      <c r="D57" s="62">
        <f>AVERAGE(D56)</f>
        <v>0</v>
      </c>
      <c r="E57" s="62">
        <f>D57*1.17</f>
        <v>0</v>
      </c>
      <c r="F57" s="410"/>
    </row>
    <row r="58" spans="1:6" ht="12.75" customHeight="1" x14ac:dyDescent="0.2">
      <c r="A58" s="421" t="s">
        <v>66</v>
      </c>
      <c r="B58" s="161">
        <v>1</v>
      </c>
      <c r="C58" s="21" t="s">
        <v>25</v>
      </c>
      <c r="D58" s="110">
        <f>MINORE!G78</f>
        <v>0</v>
      </c>
      <c r="E58" s="154"/>
      <c r="F58" s="410"/>
    </row>
    <row r="59" spans="1:6" ht="12.75" customHeight="1" x14ac:dyDescent="0.2">
      <c r="A59" s="422"/>
      <c r="B59" s="161">
        <v>2</v>
      </c>
      <c r="C59" s="19" t="s">
        <v>26</v>
      </c>
      <c r="D59" s="110">
        <f>MINORE!G83</f>
        <v>0</v>
      </c>
      <c r="E59" s="154"/>
      <c r="F59" s="410"/>
    </row>
    <row r="60" spans="1:6" ht="12.75" customHeight="1" x14ac:dyDescent="0.2">
      <c r="A60" s="422"/>
      <c r="B60" s="161">
        <v>3</v>
      </c>
      <c r="C60" s="19" t="s">
        <v>27</v>
      </c>
      <c r="D60" s="110">
        <f>MINORE!G88</f>
        <v>0</v>
      </c>
      <c r="E60" s="154"/>
      <c r="F60" s="410"/>
    </row>
    <row r="61" spans="1:6" ht="12.75" customHeight="1" x14ac:dyDescent="0.2">
      <c r="A61" s="422"/>
      <c r="B61" s="161">
        <v>4</v>
      </c>
      <c r="C61" s="23" t="s">
        <v>59</v>
      </c>
      <c r="D61" s="110">
        <f>MINORE!G93</f>
        <v>0</v>
      </c>
      <c r="E61" s="154"/>
      <c r="F61" s="410"/>
    </row>
    <row r="62" spans="1:6" ht="12.75" customHeight="1" x14ac:dyDescent="0.2">
      <c r="A62" s="422"/>
      <c r="B62" s="161">
        <v>5</v>
      </c>
      <c r="C62" s="23" t="s">
        <v>151</v>
      </c>
      <c r="D62" s="110">
        <f>MINORE!G98</f>
        <v>0</v>
      </c>
      <c r="E62" s="154"/>
      <c r="F62" s="410"/>
    </row>
    <row r="63" spans="1:6" ht="12.75" customHeight="1" x14ac:dyDescent="0.2">
      <c r="A63" s="196"/>
      <c r="B63" s="159"/>
      <c r="C63" s="160"/>
      <c r="D63" s="157" t="e">
        <f>SUM(D58:D62)/COUNTIF(D58:D62,"&gt;0")</f>
        <v>#DIV/0!</v>
      </c>
      <c r="E63" s="157" t="e">
        <f>D63*5.83</f>
        <v>#DIV/0!</v>
      </c>
      <c r="F63" s="410"/>
    </row>
    <row r="64" spans="1:6" ht="12.75" customHeight="1" x14ac:dyDescent="0.2">
      <c r="A64" s="405" t="s">
        <v>1</v>
      </c>
      <c r="B64" s="29">
        <v>1</v>
      </c>
      <c r="C64" s="23" t="s">
        <v>33</v>
      </c>
      <c r="D64" s="110">
        <f>MINORE!G104</f>
        <v>0</v>
      </c>
      <c r="E64" s="154"/>
      <c r="F64" s="410"/>
    </row>
    <row r="65" spans="1:6" ht="12.75" customHeight="1" x14ac:dyDescent="0.2">
      <c r="A65" s="406"/>
      <c r="B65" s="29">
        <v>2</v>
      </c>
      <c r="C65" s="19" t="s">
        <v>28</v>
      </c>
      <c r="D65" s="110">
        <f>MINORE!G109</f>
        <v>0</v>
      </c>
      <c r="E65" s="154"/>
      <c r="F65" s="410"/>
    </row>
    <row r="66" spans="1:6" ht="12.75" customHeight="1" x14ac:dyDescent="0.2">
      <c r="A66" s="190"/>
      <c r="B66" s="63"/>
      <c r="C66" s="64"/>
      <c r="D66" s="65" t="e">
        <f>SUM(D64:D65)/COUNTIF(D64:D65,"&gt;0")</f>
        <v>#DIV/0!</v>
      </c>
      <c r="E66" s="65" t="e">
        <f>D66*3.67</f>
        <v>#DIV/0!</v>
      </c>
      <c r="F66" s="410"/>
    </row>
    <row r="67" spans="1:6" ht="12.75" customHeight="1" x14ac:dyDescent="0.2">
      <c r="A67" s="405" t="s">
        <v>237</v>
      </c>
      <c r="B67" s="29">
        <v>1</v>
      </c>
      <c r="C67" s="21" t="s">
        <v>8</v>
      </c>
      <c r="D67" s="110">
        <f>MINORE!G115</f>
        <v>0</v>
      </c>
      <c r="E67" s="154"/>
      <c r="F67" s="410"/>
    </row>
    <row r="68" spans="1:6" ht="12.75" customHeight="1" x14ac:dyDescent="0.2">
      <c r="A68" s="406"/>
      <c r="B68" s="29">
        <v>2</v>
      </c>
      <c r="C68" s="21" t="s">
        <v>31</v>
      </c>
      <c r="D68" s="110">
        <f>MINORE!G120</f>
        <v>0</v>
      </c>
      <c r="E68" s="154"/>
      <c r="F68" s="410"/>
    </row>
    <row r="69" spans="1:6" ht="12.75" customHeight="1" x14ac:dyDescent="0.2">
      <c r="A69" s="406"/>
      <c r="B69" s="29">
        <v>3</v>
      </c>
      <c r="C69" s="21" t="s">
        <v>4</v>
      </c>
      <c r="D69" s="110">
        <f>MINORE!G125</f>
        <v>0</v>
      </c>
      <c r="E69" s="154"/>
      <c r="F69" s="410"/>
    </row>
    <row r="70" spans="1:6" ht="12.75" customHeight="1" x14ac:dyDescent="0.2">
      <c r="A70" s="190"/>
      <c r="B70" s="63"/>
      <c r="C70" s="64"/>
      <c r="D70" s="65" t="e">
        <f>SUM(D67:D69)/COUNTIF(D67:D69,"&gt;0")</f>
        <v>#DIV/0!</v>
      </c>
      <c r="E70" s="65" t="e">
        <f>D70*3.33</f>
        <v>#DIV/0!</v>
      </c>
      <c r="F70" s="410"/>
    </row>
    <row r="71" spans="1:6" ht="12.75" customHeight="1" thickBot="1" x14ac:dyDescent="0.25">
      <c r="A71" s="191" t="s">
        <v>47</v>
      </c>
      <c r="B71" s="419" t="e">
        <f>(E43+E48+E52+E55+E57+E63+E66+E70)/28</f>
        <v>#DIV/0!</v>
      </c>
      <c r="C71" s="420"/>
      <c r="D71" s="420"/>
      <c r="E71" s="420"/>
      <c r="F71" s="411"/>
    </row>
    <row r="72" spans="1:6" ht="12.75" customHeight="1" x14ac:dyDescent="0.2">
      <c r="F72" s="155"/>
    </row>
    <row r="73" spans="1:6" ht="12.75" customHeight="1" x14ac:dyDescent="0.2">
      <c r="F73" s="155"/>
    </row>
    <row r="74" spans="1:6" ht="12.75" customHeight="1" x14ac:dyDescent="0.2">
      <c r="F74" s="155"/>
    </row>
    <row r="75" spans="1:6" ht="12.75" customHeight="1" thickBot="1" x14ac:dyDescent="0.25">
      <c r="F75" s="155"/>
    </row>
    <row r="76" spans="1:6" ht="25.5" customHeight="1" x14ac:dyDescent="0.2">
      <c r="A76" s="185" t="s">
        <v>2</v>
      </c>
      <c r="B76" s="407" t="s">
        <v>3</v>
      </c>
      <c r="C76" s="408"/>
      <c r="D76" s="186" t="s">
        <v>65</v>
      </c>
      <c r="E76" s="187" t="s">
        <v>64</v>
      </c>
      <c r="F76" s="409" t="s">
        <v>128</v>
      </c>
    </row>
    <row r="77" spans="1:6" ht="25.5" customHeight="1" x14ac:dyDescent="0.2">
      <c r="A77" s="412" t="s">
        <v>181</v>
      </c>
      <c r="B77" s="100">
        <v>1</v>
      </c>
      <c r="C77" s="156" t="s">
        <v>178</v>
      </c>
      <c r="D77" s="111">
        <f>MINORE!G4</f>
        <v>0</v>
      </c>
      <c r="E77" s="176"/>
      <c r="F77" s="410"/>
    </row>
    <row r="78" spans="1:6" ht="12.75" customHeight="1" x14ac:dyDescent="0.2">
      <c r="A78" s="412"/>
      <c r="B78" s="100">
        <v>2</v>
      </c>
      <c r="C78" s="23" t="s">
        <v>179</v>
      </c>
      <c r="D78" s="111">
        <f>MINORE!G9</f>
        <v>0</v>
      </c>
      <c r="E78" s="176"/>
      <c r="F78" s="410"/>
    </row>
    <row r="79" spans="1:6" ht="12.75" customHeight="1" x14ac:dyDescent="0.2">
      <c r="A79" s="412"/>
      <c r="B79" s="100">
        <v>3</v>
      </c>
      <c r="C79" s="23" t="s">
        <v>180</v>
      </c>
      <c r="D79" s="111">
        <f>MINORE!G14</f>
        <v>0</v>
      </c>
      <c r="E79" s="176"/>
      <c r="F79" s="410"/>
    </row>
    <row r="80" spans="1:6" ht="12.75" customHeight="1" x14ac:dyDescent="0.2">
      <c r="A80" s="412"/>
      <c r="B80" s="100">
        <v>4</v>
      </c>
      <c r="C80" s="23" t="s">
        <v>235</v>
      </c>
      <c r="D80" s="111">
        <f>MINORE!G19</f>
        <v>0</v>
      </c>
      <c r="E80" s="176"/>
      <c r="F80" s="410"/>
    </row>
    <row r="81" spans="1:6" ht="12.75" customHeight="1" x14ac:dyDescent="0.2">
      <c r="A81" s="188"/>
      <c r="B81" s="60"/>
      <c r="C81" s="61"/>
      <c r="D81" s="62" t="e">
        <f>SUM(D77:D80)/COUNTIF(D77:D80,"&gt;0")</f>
        <v>#DIV/0!</v>
      </c>
      <c r="E81" s="62" t="e">
        <f>D81*5.33</f>
        <v>#DIV/0!</v>
      </c>
      <c r="F81" s="410"/>
    </row>
    <row r="82" spans="1:6" ht="12.75" customHeight="1" x14ac:dyDescent="0.2">
      <c r="A82" s="413" t="s">
        <v>22</v>
      </c>
      <c r="B82" s="29">
        <v>1</v>
      </c>
      <c r="C82" s="19" t="s">
        <v>23</v>
      </c>
      <c r="D82" s="111">
        <f>MINORE!G25</f>
        <v>0</v>
      </c>
      <c r="E82" s="176"/>
      <c r="F82" s="410"/>
    </row>
    <row r="83" spans="1:6" ht="12.75" customHeight="1" x14ac:dyDescent="0.2">
      <c r="A83" s="413"/>
      <c r="B83" s="29">
        <v>2</v>
      </c>
      <c r="C83" s="19" t="s">
        <v>24</v>
      </c>
      <c r="D83" s="111">
        <f>MINORE!G30</f>
        <v>0</v>
      </c>
      <c r="E83" s="176"/>
      <c r="F83" s="410"/>
    </row>
    <row r="84" spans="1:6" ht="12.75" customHeight="1" x14ac:dyDescent="0.2">
      <c r="A84" s="413"/>
      <c r="B84" s="16">
        <v>3</v>
      </c>
      <c r="C84" s="20" t="s">
        <v>41</v>
      </c>
      <c r="D84" s="111">
        <f>MINORE!G35</f>
        <v>0</v>
      </c>
      <c r="E84" s="176"/>
      <c r="F84" s="410"/>
    </row>
    <row r="85" spans="1:6" ht="12.75" customHeight="1" x14ac:dyDescent="0.2">
      <c r="A85" s="413"/>
      <c r="B85" s="29">
        <v>4</v>
      </c>
      <c r="C85" s="19" t="s">
        <v>29</v>
      </c>
      <c r="D85" s="111">
        <f>MINORE!G40</f>
        <v>0</v>
      </c>
      <c r="E85" s="176"/>
      <c r="F85" s="410"/>
    </row>
    <row r="86" spans="1:6" ht="12.75" customHeight="1" x14ac:dyDescent="0.2">
      <c r="A86" s="188"/>
      <c r="B86" s="60"/>
      <c r="C86" s="61"/>
      <c r="D86" s="62" t="e">
        <f>SUM(D82:D85)/COUNTIF(D82:D85,"&gt;0")</f>
        <v>#DIV/0!</v>
      </c>
      <c r="E86" s="62" t="e">
        <f>D86*0.83</f>
        <v>#DIV/0!</v>
      </c>
      <c r="F86" s="410"/>
    </row>
    <row r="87" spans="1:6" ht="12.75" customHeight="1" x14ac:dyDescent="0.2">
      <c r="A87" s="412" t="s">
        <v>30</v>
      </c>
      <c r="B87" s="100">
        <v>1</v>
      </c>
      <c r="C87" s="21" t="s">
        <v>8</v>
      </c>
      <c r="D87" s="111">
        <f>MINORE!G46</f>
        <v>0</v>
      </c>
      <c r="E87" s="176"/>
      <c r="F87" s="410"/>
    </row>
    <row r="88" spans="1:6" ht="12.75" customHeight="1" x14ac:dyDescent="0.2">
      <c r="A88" s="412"/>
      <c r="B88" s="100">
        <v>2</v>
      </c>
      <c r="C88" s="21" t="s">
        <v>31</v>
      </c>
      <c r="D88" s="111">
        <f>MINORE!G51</f>
        <v>0</v>
      </c>
      <c r="E88" s="176"/>
      <c r="F88" s="410"/>
    </row>
    <row r="89" spans="1:6" ht="12.75" customHeight="1" x14ac:dyDescent="0.2">
      <c r="A89" s="412"/>
      <c r="B89" s="100">
        <v>3</v>
      </c>
      <c r="C89" s="21" t="s">
        <v>4</v>
      </c>
      <c r="D89" s="111">
        <f>MINORE!G56</f>
        <v>0</v>
      </c>
      <c r="E89" s="176"/>
      <c r="F89" s="410"/>
    </row>
    <row r="90" spans="1:6" ht="12.75" customHeight="1" x14ac:dyDescent="0.2">
      <c r="A90" s="188"/>
      <c r="B90" s="60"/>
      <c r="C90" s="61"/>
      <c r="D90" s="62" t="e">
        <f>SUM(D87:D89)/COUNTIF(D87:D89,"&gt;0")</f>
        <v>#DIV/0!</v>
      </c>
      <c r="E90" s="62" t="e">
        <f>D90*4.83</f>
        <v>#DIV/0!</v>
      </c>
      <c r="F90" s="410"/>
    </row>
    <row r="91" spans="1:6" ht="12.75" customHeight="1" x14ac:dyDescent="0.2">
      <c r="A91" s="412" t="s">
        <v>32</v>
      </c>
      <c r="B91" s="100">
        <v>1</v>
      </c>
      <c r="C91" s="156" t="s">
        <v>172</v>
      </c>
      <c r="D91" s="111">
        <f>MINORE!G62</f>
        <v>0</v>
      </c>
      <c r="E91" s="176"/>
      <c r="F91" s="410"/>
    </row>
    <row r="92" spans="1:6" ht="12.75" customHeight="1" x14ac:dyDescent="0.2">
      <c r="A92" s="412"/>
      <c r="B92" s="100">
        <v>2</v>
      </c>
      <c r="C92" s="21" t="s">
        <v>4</v>
      </c>
      <c r="D92" s="111">
        <f>MINORE!G67</f>
        <v>0</v>
      </c>
      <c r="E92" s="176"/>
      <c r="F92" s="410"/>
    </row>
    <row r="93" spans="1:6" ht="12.75" customHeight="1" x14ac:dyDescent="0.2">
      <c r="A93" s="188"/>
      <c r="B93" s="60"/>
      <c r="C93" s="61"/>
      <c r="D93" s="62" t="e">
        <f>SUM(D91:D92)/COUNTIF(D91:D92,"&gt;0")</f>
        <v>#DIV/0!</v>
      </c>
      <c r="E93" s="62" t="e">
        <f>D93*3</f>
        <v>#DIV/0!</v>
      </c>
      <c r="F93" s="410"/>
    </row>
    <row r="94" spans="1:6" ht="39.75" customHeight="1" x14ac:dyDescent="0.2">
      <c r="A94" s="189" t="s">
        <v>18</v>
      </c>
      <c r="B94" s="29">
        <v>1</v>
      </c>
      <c r="C94" s="22" t="s">
        <v>182</v>
      </c>
      <c r="D94" s="111">
        <f>MINORE!G73</f>
        <v>0</v>
      </c>
      <c r="E94" s="176"/>
      <c r="F94" s="410"/>
    </row>
    <row r="95" spans="1:6" ht="12.75" customHeight="1" x14ac:dyDescent="0.2">
      <c r="A95" s="188"/>
      <c r="B95" s="60"/>
      <c r="C95" s="61"/>
      <c r="D95" s="62">
        <f>AVERAGE(D94)</f>
        <v>0</v>
      </c>
      <c r="E95" s="62">
        <f>D95*1.17</f>
        <v>0</v>
      </c>
      <c r="F95" s="410"/>
    </row>
    <row r="96" spans="1:6" ht="12.75" customHeight="1" x14ac:dyDescent="0.2">
      <c r="A96" s="412" t="s">
        <v>66</v>
      </c>
      <c r="B96" s="100">
        <v>1</v>
      </c>
      <c r="C96" s="21" t="s">
        <v>25</v>
      </c>
      <c r="D96" s="111">
        <f>MINORE!G79</f>
        <v>0</v>
      </c>
      <c r="E96" s="176"/>
      <c r="F96" s="410"/>
    </row>
    <row r="97" spans="1:12" ht="12.75" customHeight="1" x14ac:dyDescent="0.2">
      <c r="A97" s="412"/>
      <c r="B97" s="100">
        <v>2</v>
      </c>
      <c r="C97" s="19" t="s">
        <v>26</v>
      </c>
      <c r="D97" s="111">
        <f>MINORE!G84</f>
        <v>0</v>
      </c>
      <c r="E97" s="176"/>
      <c r="F97" s="410"/>
    </row>
    <row r="98" spans="1:12" ht="12.75" customHeight="1" x14ac:dyDescent="0.2">
      <c r="A98" s="412"/>
      <c r="B98" s="100">
        <v>3</v>
      </c>
      <c r="C98" s="19" t="s">
        <v>27</v>
      </c>
      <c r="D98" s="111">
        <f>MINORE!G89</f>
        <v>0</v>
      </c>
      <c r="E98" s="176"/>
      <c r="F98" s="410"/>
      <c r="L98" s="112"/>
    </row>
    <row r="99" spans="1:12" ht="12.75" customHeight="1" x14ac:dyDescent="0.2">
      <c r="A99" s="412"/>
      <c r="B99" s="100">
        <v>4</v>
      </c>
      <c r="C99" s="23" t="s">
        <v>59</v>
      </c>
      <c r="D99" s="111">
        <f>MINORE!G94</f>
        <v>0</v>
      </c>
      <c r="E99" s="176"/>
      <c r="F99" s="410"/>
      <c r="L99" s="112"/>
    </row>
    <row r="100" spans="1:12" ht="12.75" customHeight="1" x14ac:dyDescent="0.2">
      <c r="A100" s="412"/>
      <c r="B100" s="100">
        <v>5</v>
      </c>
      <c r="C100" s="23" t="s">
        <v>151</v>
      </c>
      <c r="D100" s="111">
        <f>MINORE!G99</f>
        <v>0</v>
      </c>
      <c r="E100" s="176"/>
      <c r="F100" s="410"/>
      <c r="L100" s="112"/>
    </row>
    <row r="101" spans="1:12" ht="12.75" customHeight="1" x14ac:dyDescent="0.2">
      <c r="A101" s="188"/>
      <c r="B101" s="60"/>
      <c r="C101" s="160"/>
      <c r="D101" s="62" t="e">
        <f>SUM(D96:D100)/COUNTIF(D96:D100,"&gt;0")</f>
        <v>#DIV/0!</v>
      </c>
      <c r="E101" s="62" t="e">
        <f>D101*5.83</f>
        <v>#DIV/0!</v>
      </c>
      <c r="F101" s="410"/>
      <c r="L101" s="112"/>
    </row>
    <row r="102" spans="1:12" ht="12.75" customHeight="1" x14ac:dyDescent="0.2">
      <c r="A102" s="405" t="s">
        <v>1</v>
      </c>
      <c r="B102" s="29">
        <v>1</v>
      </c>
      <c r="C102" s="23" t="s">
        <v>33</v>
      </c>
      <c r="D102" s="111">
        <f>MINORE!G105</f>
        <v>0</v>
      </c>
      <c r="E102" s="176"/>
      <c r="F102" s="410"/>
      <c r="L102" s="112"/>
    </row>
    <row r="103" spans="1:12" ht="12.75" customHeight="1" x14ac:dyDescent="0.2">
      <c r="A103" s="406"/>
      <c r="B103" s="29">
        <v>2</v>
      </c>
      <c r="C103" s="19" t="s">
        <v>28</v>
      </c>
      <c r="D103" s="111">
        <f>MINORE!G110</f>
        <v>0</v>
      </c>
      <c r="E103" s="176"/>
      <c r="F103" s="410"/>
      <c r="L103" s="112"/>
    </row>
    <row r="104" spans="1:12" ht="12.75" customHeight="1" x14ac:dyDescent="0.2">
      <c r="A104" s="190"/>
      <c r="B104" s="63"/>
      <c r="C104" s="64"/>
      <c r="D104" s="65" t="e">
        <f>SUM(D102:D103)/COUNTIF(D102:D103,"&gt;0")</f>
        <v>#DIV/0!</v>
      </c>
      <c r="E104" s="65" t="e">
        <f>D104*3.67</f>
        <v>#DIV/0!</v>
      </c>
      <c r="F104" s="410"/>
      <c r="L104" s="112"/>
    </row>
    <row r="105" spans="1:12" ht="12.75" customHeight="1" x14ac:dyDescent="0.2">
      <c r="A105" s="405" t="s">
        <v>237</v>
      </c>
      <c r="B105" s="29">
        <v>1</v>
      </c>
      <c r="C105" s="21" t="s">
        <v>8</v>
      </c>
      <c r="D105" s="111">
        <f>MINORE!G116</f>
        <v>0</v>
      </c>
      <c r="E105" s="176"/>
      <c r="F105" s="410"/>
    </row>
    <row r="106" spans="1:12" ht="12.75" customHeight="1" x14ac:dyDescent="0.2">
      <c r="A106" s="406"/>
      <c r="B106" s="29">
        <v>2</v>
      </c>
      <c r="C106" s="21" t="s">
        <v>31</v>
      </c>
      <c r="D106" s="111">
        <f>MINORE!G121</f>
        <v>0</v>
      </c>
      <c r="E106" s="176"/>
      <c r="F106" s="410"/>
    </row>
    <row r="107" spans="1:12" ht="12.75" customHeight="1" x14ac:dyDescent="0.2">
      <c r="A107" s="406"/>
      <c r="B107" s="29">
        <v>3</v>
      </c>
      <c r="C107" s="21" t="s">
        <v>4</v>
      </c>
      <c r="D107" s="111">
        <f>MINORE!G126</f>
        <v>0</v>
      </c>
      <c r="E107" s="176"/>
      <c r="F107" s="410"/>
    </row>
    <row r="108" spans="1:12" ht="12.75" customHeight="1" x14ac:dyDescent="0.2">
      <c r="A108" s="190"/>
      <c r="B108" s="63"/>
      <c r="C108" s="64"/>
      <c r="D108" s="65" t="e">
        <f>SUM(D102:D103)/COUNTIF(D102:D103,"&gt;0")</f>
        <v>#DIV/0!</v>
      </c>
      <c r="E108" s="65" t="e">
        <f>D108*3.33</f>
        <v>#DIV/0!</v>
      </c>
      <c r="F108" s="410"/>
    </row>
    <row r="109" spans="1:12" ht="12.75" customHeight="1" thickBot="1" x14ac:dyDescent="0.25">
      <c r="A109" s="191" t="s">
        <v>47</v>
      </c>
      <c r="B109" s="417" t="e">
        <f>(E81+E86+E90+E93+E95+E101+E104+E108)/28</f>
        <v>#DIV/0!</v>
      </c>
      <c r="C109" s="418"/>
      <c r="D109" s="418"/>
      <c r="E109" s="418"/>
      <c r="F109" s="411"/>
    </row>
    <row r="110" spans="1:12" ht="12.75" customHeight="1" x14ac:dyDescent="0.2">
      <c r="F110" s="155"/>
    </row>
    <row r="111" spans="1:12" ht="12.75" customHeight="1" x14ac:dyDescent="0.2">
      <c r="F111" s="155"/>
    </row>
    <row r="112" spans="1:12" x14ac:dyDescent="0.2">
      <c r="F112" s="175"/>
    </row>
    <row r="113" spans="1:6" ht="13.5" thickBot="1" x14ac:dyDescent="0.25">
      <c r="F113" s="175"/>
    </row>
    <row r="114" spans="1:6" ht="25.5" customHeight="1" x14ac:dyDescent="0.2">
      <c r="A114" s="185" t="s">
        <v>2</v>
      </c>
      <c r="B114" s="407" t="s">
        <v>3</v>
      </c>
      <c r="C114" s="408"/>
      <c r="D114" s="186" t="s">
        <v>65</v>
      </c>
      <c r="E114" s="187" t="s">
        <v>64</v>
      </c>
      <c r="F114" s="409" t="s">
        <v>129</v>
      </c>
    </row>
    <row r="115" spans="1:6" ht="25.5" customHeight="1" x14ac:dyDescent="0.2">
      <c r="A115" s="412" t="s">
        <v>181</v>
      </c>
      <c r="B115" s="100">
        <v>1</v>
      </c>
      <c r="C115" s="156" t="s">
        <v>178</v>
      </c>
      <c r="D115" s="111">
        <f>MINORE!G5</f>
        <v>0</v>
      </c>
      <c r="E115" s="176"/>
      <c r="F115" s="410"/>
    </row>
    <row r="116" spans="1:6" ht="12.75" customHeight="1" x14ac:dyDescent="0.2">
      <c r="A116" s="412"/>
      <c r="B116" s="100">
        <v>2</v>
      </c>
      <c r="C116" s="23" t="s">
        <v>179</v>
      </c>
      <c r="D116" s="111">
        <f>MINORE!G10</f>
        <v>0</v>
      </c>
      <c r="E116" s="176"/>
      <c r="F116" s="410"/>
    </row>
    <row r="117" spans="1:6" ht="12.75" customHeight="1" x14ac:dyDescent="0.2">
      <c r="A117" s="412"/>
      <c r="B117" s="100">
        <v>3</v>
      </c>
      <c r="C117" s="23" t="s">
        <v>180</v>
      </c>
      <c r="D117" s="111">
        <f>MINORE!G15</f>
        <v>0</v>
      </c>
      <c r="E117" s="176"/>
      <c r="F117" s="410"/>
    </row>
    <row r="118" spans="1:6" ht="12.75" customHeight="1" x14ac:dyDescent="0.2">
      <c r="A118" s="412"/>
      <c r="B118" s="100">
        <v>4</v>
      </c>
      <c r="C118" s="23" t="s">
        <v>235</v>
      </c>
      <c r="D118" s="111">
        <f>MINORE!G20</f>
        <v>0</v>
      </c>
      <c r="E118" s="176"/>
      <c r="F118" s="410"/>
    </row>
    <row r="119" spans="1:6" ht="12.75" customHeight="1" x14ac:dyDescent="0.2">
      <c r="A119" s="188"/>
      <c r="B119" s="60"/>
      <c r="C119" s="61"/>
      <c r="D119" s="62" t="e">
        <f>SUM(D115:D118)/COUNTIF(D115:D118,"&gt;0")</f>
        <v>#DIV/0!</v>
      </c>
      <c r="E119" s="62" t="e">
        <f>D119*5.33</f>
        <v>#DIV/0!</v>
      </c>
      <c r="F119" s="410"/>
    </row>
    <row r="120" spans="1:6" ht="12.75" customHeight="1" x14ac:dyDescent="0.2">
      <c r="A120" s="413" t="s">
        <v>22</v>
      </c>
      <c r="B120" s="29">
        <v>1</v>
      </c>
      <c r="C120" s="19" t="s">
        <v>23</v>
      </c>
      <c r="D120" s="111">
        <f>MINORE!G26</f>
        <v>0</v>
      </c>
      <c r="E120" s="176"/>
      <c r="F120" s="410"/>
    </row>
    <row r="121" spans="1:6" ht="12.75" customHeight="1" x14ac:dyDescent="0.2">
      <c r="A121" s="413"/>
      <c r="B121" s="29">
        <v>2</v>
      </c>
      <c r="C121" s="19" t="s">
        <v>24</v>
      </c>
      <c r="D121" s="111">
        <f>MINORE!G31</f>
        <v>0</v>
      </c>
      <c r="E121" s="176"/>
      <c r="F121" s="410"/>
    </row>
    <row r="122" spans="1:6" ht="12.75" customHeight="1" x14ac:dyDescent="0.2">
      <c r="A122" s="413"/>
      <c r="B122" s="16">
        <v>3</v>
      </c>
      <c r="C122" s="20" t="s">
        <v>41</v>
      </c>
      <c r="D122" s="111">
        <f>MINORE!G36</f>
        <v>0</v>
      </c>
      <c r="E122" s="176"/>
      <c r="F122" s="410"/>
    </row>
    <row r="123" spans="1:6" ht="12.75" customHeight="1" x14ac:dyDescent="0.2">
      <c r="A123" s="413"/>
      <c r="B123" s="29">
        <v>4</v>
      </c>
      <c r="C123" s="19" t="s">
        <v>29</v>
      </c>
      <c r="D123" s="111">
        <f>MINORE!G41</f>
        <v>0</v>
      </c>
      <c r="E123" s="176"/>
      <c r="F123" s="410"/>
    </row>
    <row r="124" spans="1:6" ht="12.75" customHeight="1" x14ac:dyDescent="0.2">
      <c r="A124" s="188"/>
      <c r="B124" s="60"/>
      <c r="C124" s="61"/>
      <c r="D124" s="62" t="e">
        <f>SUM(D120:D123)/COUNTIF(D120:D123,"&gt;0")</f>
        <v>#DIV/0!</v>
      </c>
      <c r="E124" s="62" t="e">
        <f>D124*0.83</f>
        <v>#DIV/0!</v>
      </c>
      <c r="F124" s="410"/>
    </row>
    <row r="125" spans="1:6" ht="12.75" customHeight="1" x14ac:dyDescent="0.2">
      <c r="A125" s="412" t="s">
        <v>30</v>
      </c>
      <c r="B125" s="100">
        <v>1</v>
      </c>
      <c r="C125" s="21" t="s">
        <v>8</v>
      </c>
      <c r="D125" s="111">
        <f>MINORE!G47</f>
        <v>0</v>
      </c>
      <c r="E125" s="176"/>
      <c r="F125" s="410"/>
    </row>
    <row r="126" spans="1:6" ht="12.75" customHeight="1" x14ac:dyDescent="0.2">
      <c r="A126" s="412"/>
      <c r="B126" s="100">
        <v>2</v>
      </c>
      <c r="C126" s="21" t="s">
        <v>31</v>
      </c>
      <c r="D126" s="111">
        <f>MINORE!G52</f>
        <v>0</v>
      </c>
      <c r="E126" s="176"/>
      <c r="F126" s="410"/>
    </row>
    <row r="127" spans="1:6" ht="12.75" customHeight="1" x14ac:dyDescent="0.2">
      <c r="A127" s="412"/>
      <c r="B127" s="100">
        <v>3</v>
      </c>
      <c r="C127" s="21" t="s">
        <v>4</v>
      </c>
      <c r="D127" s="111">
        <f>MINORE!G57</f>
        <v>0</v>
      </c>
      <c r="E127" s="176"/>
      <c r="F127" s="410"/>
    </row>
    <row r="128" spans="1:6" ht="12.75" customHeight="1" x14ac:dyDescent="0.2">
      <c r="A128" s="188"/>
      <c r="B128" s="60"/>
      <c r="C128" s="61"/>
      <c r="D128" s="62" t="e">
        <f>SUM(D125:D127)/COUNTIF(D125:D127,"&gt;0")</f>
        <v>#DIV/0!</v>
      </c>
      <c r="E128" s="62" t="e">
        <f>D128*4.83</f>
        <v>#DIV/0!</v>
      </c>
      <c r="F128" s="410"/>
    </row>
    <row r="129" spans="1:12" ht="12.75" customHeight="1" x14ac:dyDescent="0.2">
      <c r="A129" s="412" t="s">
        <v>32</v>
      </c>
      <c r="B129" s="100">
        <v>1</v>
      </c>
      <c r="C129" s="156" t="s">
        <v>172</v>
      </c>
      <c r="D129" s="111">
        <f>MINORE!G63</f>
        <v>0</v>
      </c>
      <c r="E129" s="176"/>
      <c r="F129" s="410"/>
    </row>
    <row r="130" spans="1:12" ht="12.75" customHeight="1" x14ac:dyDescent="0.2">
      <c r="A130" s="412"/>
      <c r="B130" s="100">
        <v>2</v>
      </c>
      <c r="C130" s="21" t="s">
        <v>4</v>
      </c>
      <c r="D130" s="111">
        <f>MINORE!G68</f>
        <v>0</v>
      </c>
      <c r="E130" s="176"/>
      <c r="F130" s="410"/>
    </row>
    <row r="131" spans="1:12" ht="12.75" customHeight="1" x14ac:dyDescent="0.2">
      <c r="A131" s="188"/>
      <c r="B131" s="60"/>
      <c r="C131" s="61"/>
      <c r="D131" s="62" t="e">
        <f>SUM(D129:D130)/COUNTIF(D129:D130,"&gt;0")</f>
        <v>#DIV/0!</v>
      </c>
      <c r="E131" s="62" t="e">
        <f>D131*3</f>
        <v>#DIV/0!</v>
      </c>
      <c r="F131" s="410"/>
    </row>
    <row r="132" spans="1:12" ht="39.75" customHeight="1" x14ac:dyDescent="0.2">
      <c r="A132" s="189" t="s">
        <v>18</v>
      </c>
      <c r="B132" s="29">
        <v>1</v>
      </c>
      <c r="C132" s="22" t="s">
        <v>182</v>
      </c>
      <c r="D132" s="111">
        <f>MINORE!G74</f>
        <v>0</v>
      </c>
      <c r="E132" s="176"/>
      <c r="F132" s="410"/>
    </row>
    <row r="133" spans="1:12" ht="12.75" customHeight="1" x14ac:dyDescent="0.2">
      <c r="A133" s="188"/>
      <c r="B133" s="60"/>
      <c r="C133" s="61"/>
      <c r="D133" s="62">
        <f>AVERAGE(D132)</f>
        <v>0</v>
      </c>
      <c r="E133" s="62">
        <f>D133*1.17</f>
        <v>0</v>
      </c>
      <c r="F133" s="410"/>
    </row>
    <row r="134" spans="1:12" ht="12.75" customHeight="1" x14ac:dyDescent="0.2">
      <c r="A134" s="412" t="s">
        <v>66</v>
      </c>
      <c r="B134" s="100">
        <v>1</v>
      </c>
      <c r="C134" s="21" t="s">
        <v>25</v>
      </c>
      <c r="D134" s="111">
        <f>MINORE!G80</f>
        <v>0</v>
      </c>
      <c r="E134" s="176"/>
      <c r="F134" s="410"/>
    </row>
    <row r="135" spans="1:12" ht="12.75" customHeight="1" x14ac:dyDescent="0.2">
      <c r="A135" s="412"/>
      <c r="B135" s="100">
        <v>2</v>
      </c>
      <c r="C135" s="19" t="s">
        <v>26</v>
      </c>
      <c r="D135" s="111">
        <f>MINORE!G85</f>
        <v>0</v>
      </c>
      <c r="E135" s="176"/>
      <c r="F135" s="410"/>
    </row>
    <row r="136" spans="1:12" ht="12.75" customHeight="1" x14ac:dyDescent="0.2">
      <c r="A136" s="412"/>
      <c r="B136" s="100">
        <v>3</v>
      </c>
      <c r="C136" s="19" t="s">
        <v>27</v>
      </c>
      <c r="D136" s="111">
        <f>MINORE!G90</f>
        <v>0</v>
      </c>
      <c r="E136" s="176"/>
      <c r="F136" s="410"/>
      <c r="L136" s="112"/>
    </row>
    <row r="137" spans="1:12" ht="12.75" customHeight="1" x14ac:dyDescent="0.2">
      <c r="A137" s="412"/>
      <c r="B137" s="100">
        <v>4</v>
      </c>
      <c r="C137" s="23" t="s">
        <v>59</v>
      </c>
      <c r="D137" s="111">
        <f>MINORE!G95</f>
        <v>0</v>
      </c>
      <c r="E137" s="176"/>
      <c r="F137" s="410"/>
      <c r="L137" s="112"/>
    </row>
    <row r="138" spans="1:12" ht="12.75" customHeight="1" x14ac:dyDescent="0.2">
      <c r="A138" s="412"/>
      <c r="B138" s="100">
        <v>5</v>
      </c>
      <c r="C138" s="23" t="s">
        <v>151</v>
      </c>
      <c r="D138" s="111">
        <f>MINORE!G100</f>
        <v>0</v>
      </c>
      <c r="E138" s="176"/>
      <c r="F138" s="410"/>
      <c r="L138" s="112"/>
    </row>
    <row r="139" spans="1:12" ht="12.75" customHeight="1" x14ac:dyDescent="0.2">
      <c r="A139" s="188"/>
      <c r="B139" s="60"/>
      <c r="C139" s="160"/>
      <c r="D139" s="62" t="e">
        <f>SUM(D134:D138)/COUNTIF(D134:D138,"&gt;0")</f>
        <v>#DIV/0!</v>
      </c>
      <c r="E139" s="62" t="e">
        <f>D139*5.83</f>
        <v>#DIV/0!</v>
      </c>
      <c r="F139" s="410"/>
      <c r="L139" s="112"/>
    </row>
    <row r="140" spans="1:12" ht="12.75" customHeight="1" x14ac:dyDescent="0.2">
      <c r="A140" s="405" t="s">
        <v>1</v>
      </c>
      <c r="B140" s="29">
        <v>1</v>
      </c>
      <c r="C140" s="23" t="s">
        <v>33</v>
      </c>
      <c r="D140" s="111">
        <f>MINORE!G106</f>
        <v>0</v>
      </c>
      <c r="E140" s="176"/>
      <c r="F140" s="410"/>
      <c r="L140" s="112"/>
    </row>
    <row r="141" spans="1:12" ht="12.75" customHeight="1" x14ac:dyDescent="0.2">
      <c r="A141" s="406"/>
      <c r="B141" s="29">
        <v>2</v>
      </c>
      <c r="C141" s="19" t="s">
        <v>28</v>
      </c>
      <c r="D141" s="111">
        <f>MINORE!G111</f>
        <v>0</v>
      </c>
      <c r="E141" s="176"/>
      <c r="F141" s="410"/>
      <c r="L141" s="112"/>
    </row>
    <row r="142" spans="1:12" ht="12.75" customHeight="1" x14ac:dyDescent="0.2">
      <c r="A142" s="190"/>
      <c r="B142" s="63"/>
      <c r="C142" s="64"/>
      <c r="D142" s="65" t="e">
        <f>SUM(D140:D141)/COUNTIF(D140:D141,"&gt;0")</f>
        <v>#DIV/0!</v>
      </c>
      <c r="E142" s="65" t="e">
        <f>D142*3.67</f>
        <v>#DIV/0!</v>
      </c>
      <c r="F142" s="410"/>
      <c r="L142" s="112"/>
    </row>
    <row r="143" spans="1:12" ht="12.75" customHeight="1" x14ac:dyDescent="0.2">
      <c r="A143" s="405" t="s">
        <v>237</v>
      </c>
      <c r="B143" s="29">
        <v>1</v>
      </c>
      <c r="C143" s="21" t="s">
        <v>8</v>
      </c>
      <c r="D143" s="111">
        <f>MINORE!G117</f>
        <v>0</v>
      </c>
      <c r="E143" s="176"/>
      <c r="F143" s="410"/>
    </row>
    <row r="144" spans="1:12" ht="12.75" customHeight="1" x14ac:dyDescent="0.2">
      <c r="A144" s="406"/>
      <c r="B144" s="29">
        <v>2</v>
      </c>
      <c r="C144" s="21" t="s">
        <v>31</v>
      </c>
      <c r="D144" s="111">
        <f>MINORE!G122</f>
        <v>0</v>
      </c>
      <c r="E144" s="176"/>
      <c r="F144" s="410"/>
    </row>
    <row r="145" spans="1:6" ht="12.75" customHeight="1" x14ac:dyDescent="0.2">
      <c r="A145" s="406"/>
      <c r="B145" s="29">
        <v>3</v>
      </c>
      <c r="C145" s="21" t="s">
        <v>4</v>
      </c>
      <c r="D145" s="111">
        <f>MINORE!G127</f>
        <v>0</v>
      </c>
      <c r="E145" s="176"/>
      <c r="F145" s="410"/>
    </row>
    <row r="146" spans="1:6" ht="12.75" customHeight="1" x14ac:dyDescent="0.2">
      <c r="A146" s="190"/>
      <c r="B146" s="63"/>
      <c r="C146" s="64"/>
      <c r="D146" s="65" t="e">
        <f>SUM(D140:D141)/COUNTIF(D140:D141,"&gt;0")</f>
        <v>#DIV/0!</v>
      </c>
      <c r="E146" s="65" t="e">
        <f>D146*3.33</f>
        <v>#DIV/0!</v>
      </c>
      <c r="F146" s="410"/>
    </row>
    <row r="147" spans="1:6" ht="12.75" customHeight="1" thickBot="1" x14ac:dyDescent="0.25">
      <c r="A147" s="191" t="s">
        <v>47</v>
      </c>
      <c r="B147" s="417" t="e">
        <f>(E119+E124+E128+E131+E133+E139+E142+E146)/28</f>
        <v>#DIV/0!</v>
      </c>
      <c r="C147" s="418"/>
      <c r="D147" s="418"/>
      <c r="E147" s="418"/>
      <c r="F147" s="411"/>
    </row>
    <row r="148" spans="1:6" ht="12.75" customHeight="1" x14ac:dyDescent="0.2">
      <c r="F148" s="155"/>
    </row>
    <row r="149" spans="1:6" ht="12.75" customHeight="1" x14ac:dyDescent="0.2">
      <c r="F149" s="155"/>
    </row>
    <row r="150" spans="1:6" ht="12.75" customHeight="1" x14ac:dyDescent="0.2">
      <c r="F150" s="155"/>
    </row>
    <row r="151" spans="1:6" ht="12.75" customHeight="1" thickBot="1" x14ac:dyDescent="0.25">
      <c r="F151" s="155"/>
    </row>
    <row r="152" spans="1:6" ht="25.5" customHeight="1" x14ac:dyDescent="0.2">
      <c r="A152" s="185" t="s">
        <v>2</v>
      </c>
      <c r="B152" s="407" t="s">
        <v>3</v>
      </c>
      <c r="C152" s="408"/>
      <c r="D152" s="186" t="s">
        <v>65</v>
      </c>
      <c r="E152" s="187" t="s">
        <v>64</v>
      </c>
      <c r="F152" s="409" t="s">
        <v>130</v>
      </c>
    </row>
    <row r="153" spans="1:6" ht="25.5" customHeight="1" x14ac:dyDescent="0.2">
      <c r="A153" s="412" t="s">
        <v>181</v>
      </c>
      <c r="B153" s="100">
        <v>1</v>
      </c>
      <c r="C153" s="156" t="s">
        <v>178</v>
      </c>
      <c r="D153" s="111">
        <f>MINORE!G6</f>
        <v>0</v>
      </c>
      <c r="E153" s="176"/>
      <c r="F153" s="410"/>
    </row>
    <row r="154" spans="1:6" ht="12.75" customHeight="1" x14ac:dyDescent="0.2">
      <c r="A154" s="412"/>
      <c r="B154" s="100">
        <v>2</v>
      </c>
      <c r="C154" s="23" t="s">
        <v>179</v>
      </c>
      <c r="D154" s="111">
        <f>MINORE!G11</f>
        <v>0</v>
      </c>
      <c r="E154" s="176"/>
      <c r="F154" s="410"/>
    </row>
    <row r="155" spans="1:6" ht="12.75" customHeight="1" x14ac:dyDescent="0.2">
      <c r="A155" s="412"/>
      <c r="B155" s="100">
        <v>3</v>
      </c>
      <c r="C155" s="23" t="s">
        <v>180</v>
      </c>
      <c r="D155" s="111">
        <f>MINORE!G16</f>
        <v>0</v>
      </c>
      <c r="E155" s="176"/>
      <c r="F155" s="410"/>
    </row>
    <row r="156" spans="1:6" ht="12.75" customHeight="1" x14ac:dyDescent="0.2">
      <c r="A156" s="412"/>
      <c r="B156" s="100">
        <v>4</v>
      </c>
      <c r="C156" s="23" t="s">
        <v>235</v>
      </c>
      <c r="D156" s="111">
        <f>MINORE!G21</f>
        <v>0</v>
      </c>
      <c r="E156" s="176"/>
      <c r="F156" s="410"/>
    </row>
    <row r="157" spans="1:6" ht="12.75" customHeight="1" x14ac:dyDescent="0.2">
      <c r="A157" s="188"/>
      <c r="B157" s="60"/>
      <c r="C157" s="61"/>
      <c r="D157" s="62" t="e">
        <f>SUM(D153:D156)/COUNTIF(D153:D156,"&gt;0")</f>
        <v>#DIV/0!</v>
      </c>
      <c r="E157" s="62" t="e">
        <f>D157*5.33</f>
        <v>#DIV/0!</v>
      </c>
      <c r="F157" s="410"/>
    </row>
    <row r="158" spans="1:6" ht="12.75" customHeight="1" x14ac:dyDescent="0.2">
      <c r="A158" s="413" t="s">
        <v>22</v>
      </c>
      <c r="B158" s="29">
        <v>1</v>
      </c>
      <c r="C158" s="19" t="s">
        <v>23</v>
      </c>
      <c r="D158" s="111">
        <f>MINORE!G27</f>
        <v>0</v>
      </c>
      <c r="E158" s="176"/>
      <c r="F158" s="410"/>
    </row>
    <row r="159" spans="1:6" ht="12.75" customHeight="1" x14ac:dyDescent="0.2">
      <c r="A159" s="413"/>
      <c r="B159" s="29">
        <v>2</v>
      </c>
      <c r="C159" s="19" t="s">
        <v>24</v>
      </c>
      <c r="D159" s="111">
        <f>MINORE!G32</f>
        <v>0</v>
      </c>
      <c r="E159" s="176"/>
      <c r="F159" s="410"/>
    </row>
    <row r="160" spans="1:6" ht="12.75" customHeight="1" x14ac:dyDescent="0.2">
      <c r="A160" s="413"/>
      <c r="B160" s="16">
        <v>3</v>
      </c>
      <c r="C160" s="20" t="s">
        <v>41</v>
      </c>
      <c r="D160" s="111">
        <f>MINORE!G37</f>
        <v>0</v>
      </c>
      <c r="E160" s="176"/>
      <c r="F160" s="410"/>
    </row>
    <row r="161" spans="1:12" ht="12.75" customHeight="1" x14ac:dyDescent="0.2">
      <c r="A161" s="413"/>
      <c r="B161" s="29">
        <v>4</v>
      </c>
      <c r="C161" s="19" t="s">
        <v>29</v>
      </c>
      <c r="D161" s="111">
        <f>MINORE!G42</f>
        <v>0</v>
      </c>
      <c r="E161" s="176"/>
      <c r="F161" s="410"/>
    </row>
    <row r="162" spans="1:12" ht="12.75" customHeight="1" x14ac:dyDescent="0.2">
      <c r="A162" s="188"/>
      <c r="B162" s="60"/>
      <c r="C162" s="61"/>
      <c r="D162" s="62" t="e">
        <f>SUM(D158:D161)/COUNTIF(D158:D161,"&gt;0")</f>
        <v>#DIV/0!</v>
      </c>
      <c r="E162" s="62" t="e">
        <f>D162*0.83</f>
        <v>#DIV/0!</v>
      </c>
      <c r="F162" s="410"/>
    </row>
    <row r="163" spans="1:12" ht="12.75" customHeight="1" x14ac:dyDescent="0.2">
      <c r="A163" s="412" t="s">
        <v>30</v>
      </c>
      <c r="B163" s="100">
        <v>1</v>
      </c>
      <c r="C163" s="21" t="s">
        <v>8</v>
      </c>
      <c r="D163" s="111">
        <f>MINORE!G48</f>
        <v>0</v>
      </c>
      <c r="E163" s="176"/>
      <c r="F163" s="410"/>
    </row>
    <row r="164" spans="1:12" ht="12.75" customHeight="1" x14ac:dyDescent="0.2">
      <c r="A164" s="412"/>
      <c r="B164" s="100">
        <v>2</v>
      </c>
      <c r="C164" s="21" t="s">
        <v>31</v>
      </c>
      <c r="D164" s="111">
        <f>MINORE!G53</f>
        <v>0</v>
      </c>
      <c r="E164" s="176"/>
      <c r="F164" s="410"/>
    </row>
    <row r="165" spans="1:12" ht="12.75" customHeight="1" x14ac:dyDescent="0.2">
      <c r="A165" s="412"/>
      <c r="B165" s="100">
        <v>3</v>
      </c>
      <c r="C165" s="21" t="s">
        <v>4</v>
      </c>
      <c r="D165" s="111">
        <f>MINORE!G58</f>
        <v>0</v>
      </c>
      <c r="E165" s="176"/>
      <c r="F165" s="410"/>
    </row>
    <row r="166" spans="1:12" ht="12.75" customHeight="1" x14ac:dyDescent="0.2">
      <c r="A166" s="188"/>
      <c r="B166" s="60"/>
      <c r="C166" s="61"/>
      <c r="D166" s="62" t="e">
        <f>SUM(D163:D165)/COUNTIF(D163:D165,"&gt;0")</f>
        <v>#DIV/0!</v>
      </c>
      <c r="E166" s="62" t="e">
        <f>D166*4.83</f>
        <v>#DIV/0!</v>
      </c>
      <c r="F166" s="410"/>
    </row>
    <row r="167" spans="1:12" ht="12.75" customHeight="1" x14ac:dyDescent="0.2">
      <c r="A167" s="412" t="s">
        <v>32</v>
      </c>
      <c r="B167" s="100">
        <v>1</v>
      </c>
      <c r="C167" s="156" t="s">
        <v>172</v>
      </c>
      <c r="D167" s="111">
        <f>MINORE!G64</f>
        <v>0</v>
      </c>
      <c r="E167" s="176"/>
      <c r="F167" s="410"/>
    </row>
    <row r="168" spans="1:12" ht="12.75" customHeight="1" x14ac:dyDescent="0.2">
      <c r="A168" s="412"/>
      <c r="B168" s="100">
        <v>2</v>
      </c>
      <c r="C168" s="21" t="s">
        <v>4</v>
      </c>
      <c r="D168" s="111">
        <f>MINORE!G69</f>
        <v>0</v>
      </c>
      <c r="E168" s="176"/>
      <c r="F168" s="410"/>
    </row>
    <row r="169" spans="1:12" ht="12.75" customHeight="1" x14ac:dyDescent="0.2">
      <c r="A169" s="188"/>
      <c r="B169" s="60"/>
      <c r="C169" s="61"/>
      <c r="D169" s="62" t="e">
        <f>SUM(D167:D168)/COUNTIF(D167:D168,"&gt;0")</f>
        <v>#DIV/0!</v>
      </c>
      <c r="E169" s="62" t="e">
        <f>D169*3</f>
        <v>#DIV/0!</v>
      </c>
      <c r="F169" s="410"/>
    </row>
    <row r="170" spans="1:12" ht="39.75" customHeight="1" x14ac:dyDescent="0.2">
      <c r="A170" s="189" t="s">
        <v>18</v>
      </c>
      <c r="B170" s="29">
        <v>1</v>
      </c>
      <c r="C170" s="22" t="s">
        <v>182</v>
      </c>
      <c r="D170" s="111">
        <f>MINORE!G75</f>
        <v>0</v>
      </c>
      <c r="E170" s="176"/>
      <c r="F170" s="410"/>
    </row>
    <row r="171" spans="1:12" ht="12.75" customHeight="1" x14ac:dyDescent="0.2">
      <c r="A171" s="188"/>
      <c r="B171" s="60"/>
      <c r="C171" s="61"/>
      <c r="D171" s="62">
        <f>AVERAGE(D170)</f>
        <v>0</v>
      </c>
      <c r="E171" s="62">
        <f>D171*1.17</f>
        <v>0</v>
      </c>
      <c r="F171" s="410"/>
    </row>
    <row r="172" spans="1:12" ht="12.75" customHeight="1" x14ac:dyDescent="0.2">
      <c r="A172" s="412" t="s">
        <v>66</v>
      </c>
      <c r="B172" s="100">
        <v>1</v>
      </c>
      <c r="C172" s="21" t="s">
        <v>25</v>
      </c>
      <c r="D172" s="111">
        <f>MINORE!G81</f>
        <v>0</v>
      </c>
      <c r="E172" s="176"/>
      <c r="F172" s="410"/>
    </row>
    <row r="173" spans="1:12" ht="12.75" customHeight="1" x14ac:dyDescent="0.2">
      <c r="A173" s="412"/>
      <c r="B173" s="100">
        <v>2</v>
      </c>
      <c r="C173" s="19" t="s">
        <v>26</v>
      </c>
      <c r="D173" s="111">
        <f>MINORE!G86</f>
        <v>0</v>
      </c>
      <c r="E173" s="176"/>
      <c r="F173" s="410"/>
    </row>
    <row r="174" spans="1:12" ht="12.75" customHeight="1" x14ac:dyDescent="0.2">
      <c r="A174" s="412"/>
      <c r="B174" s="100">
        <v>3</v>
      </c>
      <c r="C174" s="19" t="s">
        <v>27</v>
      </c>
      <c r="D174" s="111">
        <f>MINORE!G91</f>
        <v>0</v>
      </c>
      <c r="E174" s="176"/>
      <c r="F174" s="410"/>
      <c r="L174" s="112"/>
    </row>
    <row r="175" spans="1:12" ht="12.75" customHeight="1" x14ac:dyDescent="0.2">
      <c r="A175" s="412"/>
      <c r="B175" s="100">
        <v>4</v>
      </c>
      <c r="C175" s="23" t="s">
        <v>59</v>
      </c>
      <c r="D175" s="111">
        <f>MINORE!G96</f>
        <v>0</v>
      </c>
      <c r="E175" s="176"/>
      <c r="F175" s="410"/>
      <c r="L175" s="112"/>
    </row>
    <row r="176" spans="1:12" ht="12.75" customHeight="1" x14ac:dyDescent="0.2">
      <c r="A176" s="412"/>
      <c r="B176" s="100">
        <v>5</v>
      </c>
      <c r="C176" s="23" t="s">
        <v>151</v>
      </c>
      <c r="D176" s="111">
        <f>MINORE!G101</f>
        <v>0</v>
      </c>
      <c r="E176" s="176"/>
      <c r="F176" s="410"/>
      <c r="L176" s="112"/>
    </row>
    <row r="177" spans="1:12" ht="12.75" customHeight="1" x14ac:dyDescent="0.2">
      <c r="A177" s="188"/>
      <c r="B177" s="60"/>
      <c r="C177" s="160"/>
      <c r="D177" s="62" t="e">
        <f>SUM(D172:D176)/COUNTIF(D172:D176,"&gt;0")</f>
        <v>#DIV/0!</v>
      </c>
      <c r="E177" s="62" t="e">
        <f>D177*5.83</f>
        <v>#DIV/0!</v>
      </c>
      <c r="F177" s="410"/>
      <c r="L177" s="112"/>
    </row>
    <row r="178" spans="1:12" ht="12.75" customHeight="1" x14ac:dyDescent="0.2">
      <c r="A178" s="405" t="s">
        <v>1</v>
      </c>
      <c r="B178" s="29">
        <v>1</v>
      </c>
      <c r="C178" s="23" t="s">
        <v>33</v>
      </c>
      <c r="D178" s="111">
        <f>MINORE!G107</f>
        <v>0</v>
      </c>
      <c r="E178" s="176"/>
      <c r="F178" s="410"/>
      <c r="L178" s="112"/>
    </row>
    <row r="179" spans="1:12" ht="12.75" customHeight="1" x14ac:dyDescent="0.2">
      <c r="A179" s="406"/>
      <c r="B179" s="29">
        <v>2</v>
      </c>
      <c r="C179" s="19" t="s">
        <v>28</v>
      </c>
      <c r="D179" s="111">
        <f>MINORE!G112</f>
        <v>0</v>
      </c>
      <c r="E179" s="176"/>
      <c r="F179" s="410"/>
      <c r="L179" s="112"/>
    </row>
    <row r="180" spans="1:12" ht="12.75" customHeight="1" x14ac:dyDescent="0.2">
      <c r="A180" s="190"/>
      <c r="B180" s="63"/>
      <c r="C180" s="64"/>
      <c r="D180" s="65" t="e">
        <f>SUM(D178:D179)/COUNTIF(D178:D179,"&gt;0")</f>
        <v>#DIV/0!</v>
      </c>
      <c r="E180" s="65" t="e">
        <f>D180*3.67</f>
        <v>#DIV/0!</v>
      </c>
      <c r="F180" s="410"/>
      <c r="L180" s="112"/>
    </row>
    <row r="181" spans="1:12" ht="12.75" customHeight="1" x14ac:dyDescent="0.2">
      <c r="A181" s="405" t="s">
        <v>237</v>
      </c>
      <c r="B181" s="29">
        <v>1</v>
      </c>
      <c r="C181" s="21" t="s">
        <v>8</v>
      </c>
      <c r="D181" s="111">
        <f>MINORE!G118</f>
        <v>0</v>
      </c>
      <c r="E181" s="176"/>
      <c r="F181" s="410"/>
    </row>
    <row r="182" spans="1:12" ht="12.75" customHeight="1" x14ac:dyDescent="0.2">
      <c r="A182" s="406"/>
      <c r="B182" s="29">
        <v>2</v>
      </c>
      <c r="C182" s="21" t="s">
        <v>31</v>
      </c>
      <c r="D182" s="111">
        <f>MINORE!G123</f>
        <v>0</v>
      </c>
      <c r="E182" s="176"/>
      <c r="F182" s="410"/>
    </row>
    <row r="183" spans="1:12" ht="12.75" customHeight="1" x14ac:dyDescent="0.2">
      <c r="A183" s="406"/>
      <c r="B183" s="29">
        <v>3</v>
      </c>
      <c r="C183" s="21" t="s">
        <v>4</v>
      </c>
      <c r="D183" s="111">
        <f>MINORE!G128</f>
        <v>0</v>
      </c>
      <c r="E183" s="176"/>
      <c r="F183" s="410"/>
    </row>
    <row r="184" spans="1:12" ht="12.75" customHeight="1" x14ac:dyDescent="0.2">
      <c r="A184" s="190"/>
      <c r="B184" s="63"/>
      <c r="C184" s="64"/>
      <c r="D184" s="65" t="e">
        <f>SUM(D178:D179)/COUNTIF(D178:D179,"&gt;0")</f>
        <v>#DIV/0!</v>
      </c>
      <c r="E184" s="65" t="e">
        <f>D184*3.33</f>
        <v>#DIV/0!</v>
      </c>
      <c r="F184" s="410"/>
    </row>
    <row r="185" spans="1:12" ht="12.75" customHeight="1" thickBot="1" x14ac:dyDescent="0.25">
      <c r="A185" s="191" t="s">
        <v>47</v>
      </c>
      <c r="B185" s="417" t="e">
        <f>(E157+E162+E166+E169+E171+E177+E180+E184)/28</f>
        <v>#DIV/0!</v>
      </c>
      <c r="C185" s="418"/>
      <c r="D185" s="418"/>
      <c r="E185" s="418"/>
      <c r="F185" s="411"/>
    </row>
    <row r="186" spans="1:12" ht="12.75" customHeight="1" x14ac:dyDescent="0.2">
      <c r="F186" s="155"/>
    </row>
    <row r="187" spans="1:12" ht="12.75" customHeight="1" x14ac:dyDescent="0.2">
      <c r="F187" s="155"/>
    </row>
    <row r="188" spans="1:12" x14ac:dyDescent="0.2">
      <c r="F188" s="175"/>
    </row>
    <row r="189" spans="1:12" x14ac:dyDescent="0.2">
      <c r="F189" s="175"/>
    </row>
    <row r="190" spans="1:12" x14ac:dyDescent="0.2">
      <c r="F190" s="175"/>
    </row>
    <row r="191" spans="1:12" x14ac:dyDescent="0.2">
      <c r="F191" s="175"/>
    </row>
    <row r="192" spans="1:12" x14ac:dyDescent="0.2">
      <c r="F192" s="175"/>
    </row>
    <row r="193" spans="6:6" x14ac:dyDescent="0.2">
      <c r="F193" s="175"/>
    </row>
    <row r="194" spans="6:6" x14ac:dyDescent="0.2">
      <c r="F194" s="175"/>
    </row>
    <row r="195" spans="6:6" x14ac:dyDescent="0.2">
      <c r="F195" s="175"/>
    </row>
    <row r="196" spans="6:6" x14ac:dyDescent="0.2">
      <c r="F196" s="175"/>
    </row>
    <row r="197" spans="6:6" x14ac:dyDescent="0.2">
      <c r="F197" s="175"/>
    </row>
    <row r="198" spans="6:6" x14ac:dyDescent="0.2">
      <c r="F198" s="175"/>
    </row>
    <row r="199" spans="6:6" x14ac:dyDescent="0.2">
      <c r="F199" s="175"/>
    </row>
    <row r="200" spans="6:6" x14ac:dyDescent="0.2">
      <c r="F200" s="175"/>
    </row>
    <row r="201" spans="6:6" x14ac:dyDescent="0.2">
      <c r="F201" s="175"/>
    </row>
    <row r="202" spans="6:6" x14ac:dyDescent="0.2">
      <c r="F202" s="175"/>
    </row>
    <row r="203" spans="6:6" x14ac:dyDescent="0.2">
      <c r="F203" s="175"/>
    </row>
    <row r="204" spans="6:6" x14ac:dyDescent="0.2">
      <c r="F204" s="175"/>
    </row>
    <row r="205" spans="6:6" x14ac:dyDescent="0.2">
      <c r="F205" s="175"/>
    </row>
    <row r="206" spans="6:6" x14ac:dyDescent="0.2">
      <c r="F206" s="175"/>
    </row>
  </sheetData>
  <mergeCells count="50">
    <mergeCell ref="F1:F34"/>
    <mergeCell ref="A2:A5"/>
    <mergeCell ref="A7:A10"/>
    <mergeCell ref="A12:A14"/>
    <mergeCell ref="A16:A17"/>
    <mergeCell ref="A21:A25"/>
    <mergeCell ref="A27:A28"/>
    <mergeCell ref="A30:A32"/>
    <mergeCell ref="B34:E34"/>
    <mergeCell ref="F38:F71"/>
    <mergeCell ref="F76:F109"/>
    <mergeCell ref="A178:A179"/>
    <mergeCell ref="A181:A183"/>
    <mergeCell ref="B185:E185"/>
    <mergeCell ref="A153:A156"/>
    <mergeCell ref="A158:A161"/>
    <mergeCell ref="A163:A165"/>
    <mergeCell ref="A167:A168"/>
    <mergeCell ref="A143:A145"/>
    <mergeCell ref="B147:E147"/>
    <mergeCell ref="A172:A176"/>
    <mergeCell ref="B152:C152"/>
    <mergeCell ref="F152:F185"/>
    <mergeCell ref="A77:A80"/>
    <mergeCell ref="A64:A65"/>
    <mergeCell ref="H1:M1"/>
    <mergeCell ref="B109:E109"/>
    <mergeCell ref="B38:C38"/>
    <mergeCell ref="A67:A69"/>
    <mergeCell ref="A102:A103"/>
    <mergeCell ref="B71:E71"/>
    <mergeCell ref="A44:A47"/>
    <mergeCell ref="A49:A51"/>
    <mergeCell ref="A53:A54"/>
    <mergeCell ref="B76:C76"/>
    <mergeCell ref="A82:A85"/>
    <mergeCell ref="A87:A89"/>
    <mergeCell ref="B1:C1"/>
    <mergeCell ref="A58:A62"/>
    <mergeCell ref="A91:A92"/>
    <mergeCell ref="A96:A100"/>
    <mergeCell ref="A105:A107"/>
    <mergeCell ref="B114:C114"/>
    <mergeCell ref="F114:F147"/>
    <mergeCell ref="A115:A118"/>
    <mergeCell ref="A120:A123"/>
    <mergeCell ref="A125:A127"/>
    <mergeCell ref="A129:A130"/>
    <mergeCell ref="A134:A138"/>
    <mergeCell ref="A140:A141"/>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7">
    <pageSetUpPr fitToPage="1"/>
  </sheetPr>
  <dimension ref="A1:M66"/>
  <sheetViews>
    <sheetView zoomScale="80" zoomScaleNormal="80" zoomScaleSheetLayoutView="100" workbookViewId="0">
      <pane xSplit="1" ySplit="1" topLeftCell="B26" activePane="bottomRight" state="frozen"/>
      <selection pane="topRight" activeCell="B1" sqref="B1"/>
      <selection pane="bottomLeft" activeCell="A2" sqref="A2"/>
      <selection pane="bottomRight" activeCell="E29" sqref="E29:E33"/>
    </sheetView>
  </sheetViews>
  <sheetFormatPr defaultRowHeight="12.75" x14ac:dyDescent="0.2"/>
  <cols>
    <col min="1" max="1" width="17" style="124" customWidth="1"/>
    <col min="2" max="2" width="5.7109375" style="44" customWidth="1"/>
    <col min="3" max="3" width="15.7109375" style="44" customWidth="1"/>
    <col min="4" max="4" width="72.85546875" style="44" hidden="1" customWidth="1"/>
    <col min="5" max="5" width="32.42578125" style="44" customWidth="1"/>
    <col min="6" max="7" width="6.28515625" style="44" customWidth="1"/>
    <col min="8" max="8" width="18.28515625" style="44" customWidth="1"/>
    <col min="9" max="9" width="17.28515625" style="44" customWidth="1"/>
    <col min="10" max="10" width="22" style="44" customWidth="1"/>
    <col min="11" max="11" width="21.7109375" style="44" customWidth="1"/>
    <col min="12" max="12" width="22.7109375" style="44" customWidth="1"/>
    <col min="13" max="13" width="26" style="44" customWidth="1"/>
    <col min="14" max="16384" width="9.140625" style="44"/>
  </cols>
  <sheetData>
    <row r="1" spans="1:13" s="95" customFormat="1" ht="74.25" customHeight="1" x14ac:dyDescent="0.2">
      <c r="A1" s="115" t="s">
        <v>2</v>
      </c>
      <c r="B1" s="460" t="s">
        <v>3</v>
      </c>
      <c r="C1" s="460"/>
      <c r="D1" s="115" t="s">
        <v>44</v>
      </c>
      <c r="E1" s="115" t="s">
        <v>56</v>
      </c>
      <c r="F1" s="458" t="s">
        <v>173</v>
      </c>
      <c r="G1" s="459"/>
      <c r="H1" s="115" t="s">
        <v>54</v>
      </c>
      <c r="I1" s="115" t="s">
        <v>55</v>
      </c>
      <c r="J1" s="115" t="s">
        <v>154</v>
      </c>
      <c r="K1" s="115" t="s">
        <v>153</v>
      </c>
      <c r="L1" s="137" t="s">
        <v>174</v>
      </c>
      <c r="M1" s="115" t="s">
        <v>152</v>
      </c>
    </row>
    <row r="2" spans="1:13" ht="30" customHeight="1" x14ac:dyDescent="0.2">
      <c r="A2" s="453" t="s">
        <v>20</v>
      </c>
      <c r="B2" s="426">
        <v>1</v>
      </c>
      <c r="C2" s="438" t="s">
        <v>38</v>
      </c>
      <c r="D2" s="46" t="s">
        <v>101</v>
      </c>
      <c r="E2" s="431"/>
      <c r="F2" s="126" t="s">
        <v>163</v>
      </c>
      <c r="G2" s="96"/>
      <c r="H2" s="96"/>
      <c r="I2" s="96"/>
      <c r="J2" s="96"/>
      <c r="K2" s="96"/>
      <c r="L2" s="96"/>
      <c r="M2" s="96"/>
    </row>
    <row r="3" spans="1:13" ht="30" customHeight="1" x14ac:dyDescent="0.2">
      <c r="A3" s="454"/>
      <c r="B3" s="427"/>
      <c r="C3" s="439"/>
      <c r="D3" s="46"/>
      <c r="E3" s="432"/>
      <c r="F3" s="46" t="s">
        <v>167</v>
      </c>
      <c r="G3" s="96"/>
      <c r="H3" s="96"/>
      <c r="I3" s="96"/>
      <c r="J3" s="96"/>
      <c r="K3" s="96"/>
      <c r="L3" s="96"/>
      <c r="M3" s="96"/>
    </row>
    <row r="4" spans="1:13" ht="30" customHeight="1" x14ac:dyDescent="0.2">
      <c r="A4" s="454"/>
      <c r="B4" s="427"/>
      <c r="C4" s="439"/>
      <c r="D4" s="46"/>
      <c r="E4" s="432"/>
      <c r="F4" s="46" t="s">
        <v>164</v>
      </c>
      <c r="G4" s="96"/>
      <c r="H4" s="96"/>
      <c r="I4" s="96"/>
      <c r="J4" s="96"/>
      <c r="K4" s="96"/>
      <c r="L4" s="96"/>
      <c r="M4" s="96"/>
    </row>
    <row r="5" spans="1:13" ht="30" customHeight="1" x14ac:dyDescent="0.2">
      <c r="A5" s="454"/>
      <c r="B5" s="427"/>
      <c r="C5" s="439"/>
      <c r="D5" s="46"/>
      <c r="E5" s="432"/>
      <c r="F5" s="46" t="s">
        <v>165</v>
      </c>
      <c r="G5" s="96"/>
      <c r="H5" s="96"/>
      <c r="I5" s="96"/>
      <c r="J5" s="96"/>
      <c r="K5" s="96"/>
      <c r="L5" s="96"/>
      <c r="M5" s="96"/>
    </row>
    <row r="6" spans="1:13" ht="30" customHeight="1" x14ac:dyDescent="0.2">
      <c r="A6" s="454"/>
      <c r="B6" s="437"/>
      <c r="C6" s="440"/>
      <c r="D6" s="46"/>
      <c r="E6" s="433"/>
      <c r="F6" s="46" t="s">
        <v>166</v>
      </c>
      <c r="G6" s="96"/>
      <c r="H6" s="96"/>
      <c r="I6" s="96"/>
      <c r="J6" s="96"/>
      <c r="K6" s="96"/>
      <c r="L6" s="96"/>
      <c r="M6" s="96"/>
    </row>
    <row r="7" spans="1:13" ht="30" customHeight="1" x14ac:dyDescent="0.2">
      <c r="A7" s="454"/>
      <c r="B7" s="426">
        <v>2</v>
      </c>
      <c r="C7" s="438" t="s">
        <v>39</v>
      </c>
      <c r="D7" s="46" t="s">
        <v>102</v>
      </c>
      <c r="E7" s="438"/>
      <c r="F7" s="126" t="s">
        <v>163</v>
      </c>
      <c r="G7" s="96"/>
      <c r="H7" s="45"/>
      <c r="I7" s="96"/>
      <c r="J7" s="96"/>
      <c r="K7" s="96"/>
      <c r="L7" s="96"/>
      <c r="M7" s="96"/>
    </row>
    <row r="8" spans="1:13" ht="30" customHeight="1" x14ac:dyDescent="0.2">
      <c r="A8" s="454"/>
      <c r="B8" s="427"/>
      <c r="C8" s="439"/>
      <c r="D8" s="46"/>
      <c r="E8" s="439"/>
      <c r="F8" s="46" t="s">
        <v>167</v>
      </c>
      <c r="G8" s="96"/>
      <c r="H8" s="45"/>
      <c r="I8" s="96"/>
      <c r="J8" s="96"/>
      <c r="K8" s="96"/>
      <c r="L8" s="96"/>
      <c r="M8" s="96"/>
    </row>
    <row r="9" spans="1:13" ht="30" customHeight="1" x14ac:dyDescent="0.2">
      <c r="A9" s="454"/>
      <c r="B9" s="427"/>
      <c r="C9" s="439"/>
      <c r="D9" s="46"/>
      <c r="E9" s="439"/>
      <c r="F9" s="46" t="s">
        <v>164</v>
      </c>
      <c r="G9" s="96"/>
      <c r="H9" s="45"/>
      <c r="I9" s="96"/>
      <c r="J9" s="96"/>
      <c r="K9" s="96"/>
      <c r="L9" s="96"/>
      <c r="M9" s="96"/>
    </row>
    <row r="10" spans="1:13" ht="30" customHeight="1" x14ac:dyDescent="0.2">
      <c r="A10" s="454"/>
      <c r="B10" s="427"/>
      <c r="C10" s="439"/>
      <c r="D10" s="46"/>
      <c r="E10" s="439"/>
      <c r="F10" s="46" t="s">
        <v>165</v>
      </c>
      <c r="G10" s="96"/>
      <c r="H10" s="45"/>
      <c r="I10" s="96"/>
      <c r="J10" s="96"/>
      <c r="K10" s="96"/>
      <c r="L10" s="96"/>
      <c r="M10" s="96"/>
    </row>
    <row r="11" spans="1:13" ht="30" customHeight="1" x14ac:dyDescent="0.2">
      <c r="A11" s="454"/>
      <c r="B11" s="437"/>
      <c r="C11" s="440"/>
      <c r="D11" s="46"/>
      <c r="E11" s="440"/>
      <c r="F11" s="46" t="s">
        <v>166</v>
      </c>
      <c r="H11" s="45"/>
      <c r="I11" s="96"/>
      <c r="J11" s="96"/>
      <c r="K11" s="96"/>
      <c r="L11" s="96"/>
      <c r="M11" s="96"/>
    </row>
    <row r="12" spans="1:13" ht="30" customHeight="1" x14ac:dyDescent="0.2">
      <c r="A12" s="454"/>
      <c r="B12" s="455">
        <v>3</v>
      </c>
      <c r="C12" s="428" t="s">
        <v>60</v>
      </c>
      <c r="D12" s="46" t="s">
        <v>62</v>
      </c>
      <c r="E12" s="438"/>
      <c r="F12" s="126" t="s">
        <v>163</v>
      </c>
      <c r="G12" s="96"/>
      <c r="H12" s="45"/>
      <c r="I12" s="96"/>
      <c r="J12" s="96"/>
      <c r="K12" s="96"/>
      <c r="L12" s="96"/>
      <c r="M12" s="96"/>
    </row>
    <row r="13" spans="1:13" ht="30" customHeight="1" x14ac:dyDescent="0.2">
      <c r="A13" s="454"/>
      <c r="B13" s="456"/>
      <c r="C13" s="429"/>
      <c r="D13" s="46"/>
      <c r="E13" s="439"/>
      <c r="F13" s="46" t="s">
        <v>167</v>
      </c>
      <c r="G13" s="96"/>
      <c r="H13" s="45"/>
      <c r="I13" s="96"/>
      <c r="J13" s="96"/>
      <c r="K13" s="96"/>
      <c r="L13" s="96"/>
      <c r="M13" s="96"/>
    </row>
    <row r="14" spans="1:13" ht="30" customHeight="1" x14ac:dyDescent="0.2">
      <c r="A14" s="454"/>
      <c r="B14" s="456"/>
      <c r="C14" s="429"/>
      <c r="D14" s="46"/>
      <c r="E14" s="439"/>
      <c r="F14" s="46" t="s">
        <v>164</v>
      </c>
      <c r="G14" s="96"/>
      <c r="H14" s="45"/>
      <c r="I14" s="96"/>
      <c r="J14" s="96"/>
      <c r="K14" s="96"/>
      <c r="L14" s="96"/>
      <c r="M14" s="96"/>
    </row>
    <row r="15" spans="1:13" ht="30" customHeight="1" x14ac:dyDescent="0.2">
      <c r="A15" s="454"/>
      <c r="B15" s="456"/>
      <c r="C15" s="429"/>
      <c r="D15" s="46"/>
      <c r="E15" s="439"/>
      <c r="F15" s="46" t="s">
        <v>165</v>
      </c>
      <c r="G15" s="96"/>
      <c r="H15" s="45"/>
      <c r="I15" s="96"/>
      <c r="J15" s="96"/>
      <c r="K15" s="96"/>
      <c r="L15" s="96"/>
      <c r="M15" s="96"/>
    </row>
    <row r="16" spans="1:13" ht="30" customHeight="1" x14ac:dyDescent="0.2">
      <c r="A16" s="454"/>
      <c r="B16" s="457"/>
      <c r="C16" s="430"/>
      <c r="D16" s="46"/>
      <c r="E16" s="440"/>
      <c r="F16" s="46" t="s">
        <v>166</v>
      </c>
      <c r="G16" s="96"/>
      <c r="H16" s="45"/>
      <c r="I16" s="96"/>
      <c r="J16" s="96"/>
      <c r="K16" s="96"/>
      <c r="L16" s="96"/>
      <c r="M16" s="96"/>
    </row>
    <row r="17" spans="1:13" ht="12.75" customHeight="1" x14ac:dyDescent="0.2">
      <c r="A17" s="143"/>
      <c r="B17" s="92"/>
      <c r="C17" s="92"/>
      <c r="D17" s="92"/>
      <c r="E17" s="92"/>
      <c r="F17" s="92"/>
      <c r="G17" s="92"/>
      <c r="H17" s="92"/>
      <c r="I17" s="92"/>
      <c r="J17" s="92"/>
      <c r="K17" s="92"/>
      <c r="L17" s="92"/>
      <c r="M17" s="92"/>
    </row>
    <row r="18" spans="1:13" ht="30" customHeight="1" x14ac:dyDescent="0.2">
      <c r="A18" s="450" t="s">
        <v>61</v>
      </c>
      <c r="B18" s="426"/>
      <c r="C18" s="428" t="s">
        <v>36</v>
      </c>
      <c r="D18" s="46" t="s">
        <v>102</v>
      </c>
      <c r="E18" s="438"/>
      <c r="F18" s="126" t="s">
        <v>163</v>
      </c>
      <c r="G18" s="96"/>
      <c r="H18" s="45"/>
      <c r="I18" s="96"/>
      <c r="J18" s="96"/>
      <c r="K18" s="96"/>
      <c r="L18" s="96"/>
      <c r="M18" s="96"/>
    </row>
    <row r="19" spans="1:13" ht="30" customHeight="1" x14ac:dyDescent="0.2">
      <c r="A19" s="451"/>
      <c r="B19" s="427"/>
      <c r="C19" s="439"/>
      <c r="D19" s="46"/>
      <c r="E19" s="439"/>
      <c r="F19" s="46" t="s">
        <v>167</v>
      </c>
      <c r="G19" s="96"/>
      <c r="H19" s="45"/>
      <c r="I19" s="96"/>
      <c r="J19" s="96"/>
      <c r="K19" s="96"/>
      <c r="L19" s="96"/>
      <c r="M19" s="96"/>
    </row>
    <row r="20" spans="1:13" ht="30" customHeight="1" x14ac:dyDescent="0.2">
      <c r="A20" s="451"/>
      <c r="B20" s="427"/>
      <c r="C20" s="439"/>
      <c r="D20" s="46"/>
      <c r="E20" s="439"/>
      <c r="F20" s="46" t="s">
        <v>164</v>
      </c>
      <c r="G20" s="96"/>
      <c r="H20" s="45"/>
      <c r="I20" s="96"/>
      <c r="J20" s="96"/>
      <c r="K20" s="96"/>
      <c r="L20" s="96"/>
      <c r="M20" s="96"/>
    </row>
    <row r="21" spans="1:13" ht="30" customHeight="1" x14ac:dyDescent="0.2">
      <c r="A21" s="451"/>
      <c r="B21" s="427"/>
      <c r="C21" s="439"/>
      <c r="D21" s="46"/>
      <c r="E21" s="439"/>
      <c r="F21" s="46" t="s">
        <v>165</v>
      </c>
      <c r="G21" s="96"/>
      <c r="H21" s="45"/>
      <c r="I21" s="96"/>
      <c r="J21" s="96"/>
      <c r="K21" s="96"/>
      <c r="L21" s="96"/>
      <c r="M21" s="96"/>
    </row>
    <row r="22" spans="1:13" ht="30" customHeight="1" x14ac:dyDescent="0.2">
      <c r="A22" s="451"/>
      <c r="B22" s="437"/>
      <c r="C22" s="440"/>
      <c r="D22" s="46"/>
      <c r="E22" s="440"/>
      <c r="F22" s="46" t="s">
        <v>166</v>
      </c>
      <c r="H22" s="45"/>
      <c r="I22" s="96"/>
      <c r="J22" s="96"/>
      <c r="K22" s="96"/>
      <c r="L22" s="96"/>
      <c r="M22" s="96"/>
    </row>
    <row r="23" spans="1:13" ht="30" customHeight="1" x14ac:dyDescent="0.2">
      <c r="A23" s="451"/>
      <c r="B23" s="455"/>
      <c r="C23" s="428" t="s">
        <v>175</v>
      </c>
      <c r="D23" s="46" t="s">
        <v>62</v>
      </c>
      <c r="E23" s="438"/>
      <c r="F23" s="126" t="s">
        <v>163</v>
      </c>
      <c r="G23" s="96"/>
      <c r="H23" s="45"/>
      <c r="I23" s="96"/>
      <c r="J23" s="96"/>
      <c r="K23" s="96"/>
      <c r="L23" s="96"/>
      <c r="M23" s="96"/>
    </row>
    <row r="24" spans="1:13" ht="30" customHeight="1" x14ac:dyDescent="0.2">
      <c r="A24" s="451"/>
      <c r="B24" s="456"/>
      <c r="C24" s="429"/>
      <c r="D24" s="46"/>
      <c r="E24" s="439"/>
      <c r="F24" s="46" t="s">
        <v>167</v>
      </c>
      <c r="G24" s="96"/>
      <c r="H24" s="45"/>
      <c r="I24" s="96"/>
      <c r="J24" s="96"/>
      <c r="K24" s="96"/>
      <c r="L24" s="96"/>
      <c r="M24" s="96"/>
    </row>
    <row r="25" spans="1:13" ht="30" customHeight="1" x14ac:dyDescent="0.2">
      <c r="A25" s="451"/>
      <c r="B25" s="456"/>
      <c r="C25" s="429"/>
      <c r="D25" s="46"/>
      <c r="E25" s="439"/>
      <c r="F25" s="46" t="s">
        <v>164</v>
      </c>
      <c r="G25" s="96"/>
      <c r="H25" s="45"/>
      <c r="I25" s="96"/>
      <c r="J25" s="96"/>
      <c r="K25" s="96"/>
      <c r="L25" s="96"/>
      <c r="M25" s="96"/>
    </row>
    <row r="26" spans="1:13" ht="30" customHeight="1" x14ac:dyDescent="0.2">
      <c r="A26" s="451"/>
      <c r="B26" s="456"/>
      <c r="C26" s="429"/>
      <c r="D26" s="46"/>
      <c r="E26" s="439"/>
      <c r="F26" s="46" t="s">
        <v>165</v>
      </c>
      <c r="G26" s="96"/>
      <c r="H26" s="45"/>
      <c r="I26" s="96"/>
      <c r="J26" s="96"/>
      <c r="K26" s="96"/>
      <c r="L26" s="96"/>
      <c r="M26" s="96"/>
    </row>
    <row r="27" spans="1:13" ht="30" customHeight="1" x14ac:dyDescent="0.2">
      <c r="A27" s="452"/>
      <c r="B27" s="457"/>
      <c r="C27" s="430"/>
      <c r="D27" s="46"/>
      <c r="E27" s="440"/>
      <c r="F27" s="46" t="s">
        <v>166</v>
      </c>
      <c r="G27" s="96"/>
      <c r="H27" s="45"/>
      <c r="I27" s="96"/>
      <c r="J27" s="96"/>
      <c r="K27" s="96"/>
      <c r="L27" s="96"/>
      <c r="M27" s="96"/>
    </row>
    <row r="28" spans="1:13" s="121" customFormat="1" ht="12.75" customHeight="1" x14ac:dyDescent="0.2">
      <c r="A28" s="119"/>
      <c r="B28" s="92"/>
      <c r="C28" s="92"/>
      <c r="D28" s="92"/>
      <c r="E28" s="92"/>
      <c r="F28" s="92"/>
      <c r="G28" s="92"/>
      <c r="H28" s="92"/>
      <c r="I28" s="92"/>
      <c r="J28" s="92"/>
      <c r="K28" s="92"/>
      <c r="L28" s="92"/>
      <c r="M28" s="92"/>
    </row>
    <row r="29" spans="1:13" s="121" customFormat="1" ht="30" customHeight="1" x14ac:dyDescent="0.2">
      <c r="A29" s="447" t="s">
        <v>148</v>
      </c>
      <c r="B29" s="444">
        <v>1</v>
      </c>
      <c r="C29" s="441" t="s">
        <v>149</v>
      </c>
      <c r="D29" s="120"/>
      <c r="E29" s="441"/>
      <c r="F29" s="126" t="s">
        <v>163</v>
      </c>
      <c r="G29" s="107"/>
      <c r="H29" s="101"/>
      <c r="I29" s="101"/>
      <c r="J29" s="101"/>
      <c r="K29" s="101"/>
      <c r="L29" s="101"/>
      <c r="M29" s="101"/>
    </row>
    <row r="30" spans="1:13" s="121" customFormat="1" ht="30" customHeight="1" x14ac:dyDescent="0.2">
      <c r="A30" s="448"/>
      <c r="B30" s="445"/>
      <c r="C30" s="442"/>
      <c r="D30" s="120"/>
      <c r="E30" s="442"/>
      <c r="F30" s="46" t="s">
        <v>167</v>
      </c>
      <c r="G30" s="101"/>
      <c r="H30" s="101"/>
      <c r="I30" s="101"/>
      <c r="J30" s="101"/>
      <c r="K30" s="101"/>
      <c r="L30" s="101"/>
      <c r="M30" s="101"/>
    </row>
    <row r="31" spans="1:13" s="121" customFormat="1" ht="30" customHeight="1" x14ac:dyDescent="0.2">
      <c r="A31" s="448"/>
      <c r="B31" s="445"/>
      <c r="C31" s="442"/>
      <c r="D31" s="120"/>
      <c r="E31" s="442"/>
      <c r="F31" s="46" t="s">
        <v>164</v>
      </c>
      <c r="G31" s="101"/>
      <c r="H31" s="101"/>
      <c r="I31" s="101"/>
      <c r="J31" s="101"/>
      <c r="K31" s="101"/>
      <c r="L31" s="101"/>
      <c r="M31" s="101"/>
    </row>
    <row r="32" spans="1:13" s="121" customFormat="1" ht="30" customHeight="1" x14ac:dyDescent="0.2">
      <c r="A32" s="448"/>
      <c r="B32" s="445"/>
      <c r="C32" s="442"/>
      <c r="D32" s="120"/>
      <c r="E32" s="442"/>
      <c r="F32" s="46" t="s">
        <v>165</v>
      </c>
      <c r="G32" s="101"/>
      <c r="H32" s="101"/>
      <c r="I32" s="101"/>
      <c r="J32" s="101"/>
      <c r="K32" s="101"/>
      <c r="L32" s="101"/>
      <c r="M32" s="101"/>
    </row>
    <row r="33" spans="1:13" s="121" customFormat="1" ht="30" customHeight="1" x14ac:dyDescent="0.2">
      <c r="A33" s="448"/>
      <c r="B33" s="446"/>
      <c r="C33" s="443"/>
      <c r="D33" s="120"/>
      <c r="E33" s="443"/>
      <c r="F33" s="46" t="s">
        <v>166</v>
      </c>
      <c r="G33" s="101"/>
      <c r="H33" s="101"/>
      <c r="I33" s="101"/>
      <c r="J33" s="101"/>
      <c r="K33" s="101"/>
      <c r="L33" s="101"/>
      <c r="M33" s="101"/>
    </row>
    <row r="34" spans="1:13" s="121" customFormat="1" ht="30" customHeight="1" x14ac:dyDescent="0.2">
      <c r="A34" s="448"/>
      <c r="B34" s="444">
        <v>2</v>
      </c>
      <c r="C34" s="441" t="s">
        <v>150</v>
      </c>
      <c r="D34" s="120"/>
      <c r="E34" s="441"/>
      <c r="F34" s="126" t="s">
        <v>163</v>
      </c>
      <c r="G34" s="107"/>
      <c r="H34" s="125"/>
      <c r="I34" s="101"/>
      <c r="J34" s="101"/>
      <c r="K34" s="101"/>
      <c r="L34" s="101"/>
      <c r="M34" s="101"/>
    </row>
    <row r="35" spans="1:13" s="121" customFormat="1" ht="30" customHeight="1" x14ac:dyDescent="0.2">
      <c r="A35" s="448"/>
      <c r="B35" s="445"/>
      <c r="C35" s="442"/>
      <c r="D35" s="120"/>
      <c r="E35" s="442"/>
      <c r="F35" s="46" t="s">
        <v>167</v>
      </c>
      <c r="G35" s="107"/>
      <c r="H35" s="125"/>
      <c r="I35" s="101"/>
      <c r="J35" s="101"/>
      <c r="K35" s="101"/>
      <c r="L35" s="101"/>
      <c r="M35" s="101"/>
    </row>
    <row r="36" spans="1:13" s="121" customFormat="1" ht="30" customHeight="1" x14ac:dyDescent="0.2">
      <c r="A36" s="448"/>
      <c r="B36" s="445"/>
      <c r="C36" s="442"/>
      <c r="D36" s="120"/>
      <c r="E36" s="442"/>
      <c r="F36" s="46" t="s">
        <v>164</v>
      </c>
      <c r="G36" s="107"/>
      <c r="H36" s="125"/>
      <c r="I36" s="101"/>
      <c r="J36" s="101"/>
      <c r="K36" s="101"/>
      <c r="L36" s="101"/>
      <c r="M36" s="101"/>
    </row>
    <row r="37" spans="1:13" s="121" customFormat="1" ht="30" customHeight="1" x14ac:dyDescent="0.2">
      <c r="A37" s="448"/>
      <c r="B37" s="445"/>
      <c r="C37" s="442"/>
      <c r="D37" s="120"/>
      <c r="E37" s="442"/>
      <c r="F37" s="46" t="s">
        <v>165</v>
      </c>
      <c r="G37" s="107"/>
      <c r="H37" s="125"/>
      <c r="I37" s="101"/>
      <c r="J37" s="101"/>
      <c r="K37" s="101"/>
      <c r="L37" s="101"/>
      <c r="M37" s="101"/>
    </row>
    <row r="38" spans="1:13" s="121" customFormat="1" ht="30" customHeight="1" x14ac:dyDescent="0.2">
      <c r="A38" s="449"/>
      <c r="B38" s="446"/>
      <c r="C38" s="443"/>
      <c r="D38" s="120"/>
      <c r="E38" s="443"/>
      <c r="F38" s="46" t="s">
        <v>166</v>
      </c>
      <c r="G38" s="107"/>
      <c r="H38" s="125"/>
      <c r="I38" s="101"/>
      <c r="J38" s="101"/>
      <c r="K38" s="101"/>
      <c r="L38" s="101"/>
      <c r="M38" s="101"/>
    </row>
    <row r="39" spans="1:13" s="121" customFormat="1" ht="12.75" customHeight="1" x14ac:dyDescent="0.2">
      <c r="A39" s="92"/>
      <c r="B39" s="92"/>
      <c r="C39" s="92"/>
      <c r="D39" s="92"/>
      <c r="E39" s="92"/>
      <c r="F39" s="106"/>
      <c r="G39" s="92"/>
      <c r="H39" s="92"/>
      <c r="I39" s="92"/>
      <c r="J39" s="92"/>
      <c r="K39" s="92"/>
      <c r="L39" s="92"/>
      <c r="M39" s="92"/>
    </row>
    <row r="40" spans="1:13" ht="30" customHeight="1" x14ac:dyDescent="0.2">
      <c r="A40" s="434" t="s">
        <v>21</v>
      </c>
      <c r="B40" s="426">
        <v>1</v>
      </c>
      <c r="C40" s="438" t="s">
        <v>0</v>
      </c>
      <c r="D40" s="46" t="s">
        <v>103</v>
      </c>
      <c r="E40" s="431"/>
      <c r="F40" s="126" t="s">
        <v>163</v>
      </c>
      <c r="G40" s="96"/>
      <c r="H40" s="96"/>
      <c r="I40" s="96"/>
      <c r="J40" s="96"/>
      <c r="K40" s="96"/>
      <c r="L40" s="96"/>
      <c r="M40" s="96"/>
    </row>
    <row r="41" spans="1:13" ht="30" customHeight="1" x14ac:dyDescent="0.2">
      <c r="A41" s="435"/>
      <c r="B41" s="427"/>
      <c r="C41" s="439"/>
      <c r="D41" s="46"/>
      <c r="E41" s="432"/>
      <c r="F41" s="46" t="s">
        <v>167</v>
      </c>
      <c r="G41" s="96"/>
      <c r="H41" s="96"/>
      <c r="I41" s="96"/>
      <c r="J41" s="96"/>
      <c r="K41" s="96"/>
      <c r="L41" s="96"/>
      <c r="M41" s="96"/>
    </row>
    <row r="42" spans="1:13" ht="30" customHeight="1" x14ac:dyDescent="0.2">
      <c r="A42" s="435"/>
      <c r="B42" s="427"/>
      <c r="C42" s="439"/>
      <c r="D42" s="46"/>
      <c r="E42" s="432"/>
      <c r="F42" s="46" t="s">
        <v>164</v>
      </c>
      <c r="G42" s="96"/>
      <c r="H42" s="96"/>
      <c r="I42" s="96"/>
      <c r="J42" s="96"/>
      <c r="K42" s="96"/>
      <c r="L42" s="96"/>
      <c r="M42" s="96"/>
    </row>
    <row r="43" spans="1:13" ht="30" customHeight="1" x14ac:dyDescent="0.2">
      <c r="A43" s="435"/>
      <c r="B43" s="427"/>
      <c r="C43" s="439"/>
      <c r="D43" s="46"/>
      <c r="E43" s="432"/>
      <c r="F43" s="46" t="s">
        <v>165</v>
      </c>
      <c r="G43" s="96"/>
      <c r="H43" s="96"/>
      <c r="I43" s="96"/>
      <c r="J43" s="96"/>
      <c r="K43" s="96"/>
      <c r="L43" s="96"/>
      <c r="M43" s="96"/>
    </row>
    <row r="44" spans="1:13" ht="30" customHeight="1" x14ac:dyDescent="0.2">
      <c r="A44" s="435"/>
      <c r="B44" s="437"/>
      <c r="C44" s="440"/>
      <c r="D44" s="46"/>
      <c r="E44" s="433"/>
      <c r="F44" s="46" t="s">
        <v>166</v>
      </c>
      <c r="G44" s="96"/>
      <c r="H44" s="96"/>
      <c r="I44" s="96"/>
      <c r="J44" s="96"/>
      <c r="K44" s="96"/>
      <c r="L44" s="96"/>
      <c r="M44" s="96"/>
    </row>
    <row r="45" spans="1:13" ht="30" customHeight="1" x14ac:dyDescent="0.2">
      <c r="A45" s="435"/>
      <c r="B45" s="426">
        <v>2</v>
      </c>
      <c r="C45" s="428" t="s">
        <v>51</v>
      </c>
      <c r="D45" s="46" t="s">
        <v>53</v>
      </c>
      <c r="E45" s="441"/>
      <c r="F45" s="126" t="s">
        <v>163</v>
      </c>
      <c r="G45" s="96"/>
      <c r="H45" s="96"/>
      <c r="I45" s="96"/>
      <c r="J45" s="96"/>
      <c r="K45" s="96"/>
      <c r="L45" s="96"/>
      <c r="M45" s="96"/>
    </row>
    <row r="46" spans="1:13" ht="30" customHeight="1" x14ac:dyDescent="0.2">
      <c r="A46" s="435"/>
      <c r="B46" s="427"/>
      <c r="C46" s="429"/>
      <c r="D46" s="46"/>
      <c r="E46" s="442"/>
      <c r="F46" s="46" t="s">
        <v>167</v>
      </c>
      <c r="G46" s="96"/>
      <c r="H46" s="96"/>
      <c r="I46" s="96"/>
      <c r="J46" s="96"/>
      <c r="K46" s="96"/>
      <c r="L46" s="96"/>
      <c r="M46" s="96"/>
    </row>
    <row r="47" spans="1:13" ht="30" customHeight="1" x14ac:dyDescent="0.2">
      <c r="A47" s="435"/>
      <c r="B47" s="427"/>
      <c r="C47" s="429"/>
      <c r="D47" s="46"/>
      <c r="E47" s="442"/>
      <c r="F47" s="46" t="s">
        <v>164</v>
      </c>
      <c r="G47" s="96"/>
      <c r="H47" s="96"/>
      <c r="I47" s="96"/>
      <c r="J47" s="96"/>
      <c r="K47" s="96"/>
      <c r="L47" s="96"/>
      <c r="M47" s="96"/>
    </row>
    <row r="48" spans="1:13" ht="30" customHeight="1" x14ac:dyDescent="0.2">
      <c r="A48" s="435"/>
      <c r="B48" s="427"/>
      <c r="C48" s="429"/>
      <c r="D48" s="46"/>
      <c r="E48" s="442"/>
      <c r="F48" s="46" t="s">
        <v>165</v>
      </c>
      <c r="G48" s="96"/>
      <c r="H48" s="96"/>
      <c r="I48" s="96"/>
      <c r="J48" s="96"/>
      <c r="K48" s="96"/>
      <c r="L48" s="96"/>
      <c r="M48" s="96"/>
    </row>
    <row r="49" spans="1:13" ht="30" customHeight="1" x14ac:dyDescent="0.2">
      <c r="A49" s="435"/>
      <c r="B49" s="437"/>
      <c r="C49" s="430"/>
      <c r="D49" s="46"/>
      <c r="E49" s="443"/>
      <c r="F49" s="46" t="s">
        <v>166</v>
      </c>
      <c r="G49" s="96"/>
      <c r="H49" s="96"/>
      <c r="I49" s="96"/>
      <c r="J49" s="96"/>
      <c r="K49" s="96"/>
      <c r="L49" s="96"/>
      <c r="M49" s="96"/>
    </row>
    <row r="50" spans="1:13" ht="30" customHeight="1" x14ac:dyDescent="0.2">
      <c r="A50" s="435"/>
      <c r="B50" s="426">
        <v>3</v>
      </c>
      <c r="C50" s="428" t="s">
        <v>50</v>
      </c>
      <c r="D50" s="46" t="s">
        <v>52</v>
      </c>
      <c r="E50" s="423"/>
      <c r="F50" s="126" t="s">
        <v>163</v>
      </c>
      <c r="G50" s="96"/>
      <c r="H50" s="96"/>
      <c r="I50" s="96"/>
      <c r="J50" s="96"/>
      <c r="K50" s="96"/>
      <c r="L50" s="96"/>
      <c r="M50" s="96"/>
    </row>
    <row r="51" spans="1:13" ht="30" customHeight="1" x14ac:dyDescent="0.2">
      <c r="A51" s="435"/>
      <c r="B51" s="427"/>
      <c r="C51" s="429"/>
      <c r="D51" s="46"/>
      <c r="E51" s="424"/>
      <c r="F51" s="46" t="s">
        <v>167</v>
      </c>
      <c r="G51" s="96"/>
      <c r="H51" s="96"/>
      <c r="I51" s="96"/>
      <c r="J51" s="96"/>
      <c r="K51" s="96"/>
      <c r="L51" s="96"/>
      <c r="M51" s="96"/>
    </row>
    <row r="52" spans="1:13" ht="30" customHeight="1" x14ac:dyDescent="0.2">
      <c r="A52" s="435"/>
      <c r="B52" s="427"/>
      <c r="C52" s="429"/>
      <c r="D52" s="46"/>
      <c r="E52" s="424"/>
      <c r="F52" s="46" t="s">
        <v>164</v>
      </c>
      <c r="G52" s="96"/>
      <c r="H52" s="96"/>
      <c r="I52" s="96"/>
      <c r="J52" s="96"/>
      <c r="K52" s="96"/>
      <c r="L52" s="96"/>
      <c r="M52" s="96"/>
    </row>
    <row r="53" spans="1:13" ht="30" customHeight="1" x14ac:dyDescent="0.2">
      <c r="A53" s="435"/>
      <c r="B53" s="427"/>
      <c r="C53" s="429"/>
      <c r="D53" s="46"/>
      <c r="E53" s="424"/>
      <c r="F53" s="46" t="s">
        <v>165</v>
      </c>
      <c r="G53" s="96"/>
      <c r="H53" s="96"/>
      <c r="I53" s="96"/>
      <c r="J53" s="96"/>
      <c r="K53" s="96"/>
      <c r="L53" s="96"/>
      <c r="M53" s="96"/>
    </row>
    <row r="54" spans="1:13" ht="30" customHeight="1" x14ac:dyDescent="0.2">
      <c r="A54" s="435"/>
      <c r="B54" s="437"/>
      <c r="C54" s="430"/>
      <c r="D54" s="46"/>
      <c r="E54" s="425"/>
      <c r="F54" s="46" t="s">
        <v>166</v>
      </c>
      <c r="G54" s="96"/>
      <c r="H54" s="96"/>
      <c r="I54" s="96"/>
      <c r="J54" s="96"/>
      <c r="K54" s="96"/>
      <c r="L54" s="96"/>
      <c r="M54" s="96"/>
    </row>
    <row r="55" spans="1:13" ht="30" customHeight="1" x14ac:dyDescent="0.2">
      <c r="A55" s="435"/>
      <c r="B55" s="426">
        <v>4</v>
      </c>
      <c r="C55" s="428" t="s">
        <v>177</v>
      </c>
      <c r="D55" s="46" t="s">
        <v>42</v>
      </c>
      <c r="E55" s="431"/>
      <c r="F55" s="126" t="s">
        <v>163</v>
      </c>
      <c r="G55" s="96"/>
      <c r="H55" s="96"/>
      <c r="I55" s="96"/>
      <c r="J55" s="96"/>
      <c r="K55" s="96"/>
      <c r="L55" s="96"/>
      <c r="M55" s="96"/>
    </row>
    <row r="56" spans="1:13" ht="30" customHeight="1" x14ac:dyDescent="0.2">
      <c r="A56" s="435"/>
      <c r="B56" s="427"/>
      <c r="C56" s="429"/>
      <c r="D56" s="46"/>
      <c r="E56" s="432"/>
      <c r="F56" s="46" t="s">
        <v>167</v>
      </c>
      <c r="G56" s="96"/>
      <c r="H56" s="96"/>
      <c r="I56" s="96"/>
      <c r="J56" s="96"/>
      <c r="K56" s="96"/>
      <c r="L56" s="96"/>
      <c r="M56" s="96"/>
    </row>
    <row r="57" spans="1:13" ht="30" customHeight="1" x14ac:dyDescent="0.2">
      <c r="A57" s="435"/>
      <c r="B57" s="427"/>
      <c r="C57" s="429"/>
      <c r="D57" s="46"/>
      <c r="E57" s="432"/>
      <c r="F57" s="46" t="s">
        <v>164</v>
      </c>
      <c r="G57" s="96"/>
      <c r="H57" s="96"/>
      <c r="I57" s="96"/>
      <c r="J57" s="96"/>
      <c r="K57" s="96"/>
      <c r="L57" s="96"/>
      <c r="M57" s="96"/>
    </row>
    <row r="58" spans="1:13" ht="30" customHeight="1" x14ac:dyDescent="0.2">
      <c r="A58" s="435"/>
      <c r="B58" s="427"/>
      <c r="C58" s="429"/>
      <c r="D58" s="46"/>
      <c r="E58" s="432"/>
      <c r="F58" s="46" t="s">
        <v>165</v>
      </c>
      <c r="G58" s="96"/>
      <c r="H58" s="96"/>
      <c r="I58" s="96"/>
      <c r="J58" s="96"/>
      <c r="K58" s="96"/>
      <c r="L58" s="96"/>
      <c r="M58" s="96"/>
    </row>
    <row r="59" spans="1:13" ht="64.5" customHeight="1" x14ac:dyDescent="0.2">
      <c r="A59" s="436"/>
      <c r="B59" s="427"/>
      <c r="C59" s="430"/>
      <c r="D59" s="46"/>
      <c r="E59" s="433"/>
      <c r="F59" s="46" t="s">
        <v>166</v>
      </c>
      <c r="G59" s="96"/>
      <c r="H59" s="96"/>
      <c r="I59" s="96"/>
      <c r="J59" s="96"/>
      <c r="K59" s="96"/>
      <c r="L59" s="96"/>
      <c r="M59" s="96"/>
    </row>
    <row r="60" spans="1:13" s="93" customFormat="1" ht="12.75" customHeight="1" x14ac:dyDescent="0.2">
      <c r="A60" s="119"/>
      <c r="B60" s="92"/>
      <c r="C60" s="92"/>
      <c r="D60" s="92"/>
      <c r="E60" s="92"/>
      <c r="F60" s="92"/>
      <c r="G60" s="92"/>
      <c r="H60" s="92"/>
      <c r="I60" s="92"/>
      <c r="J60" s="92"/>
      <c r="K60" s="92"/>
      <c r="L60" s="92"/>
      <c r="M60" s="92"/>
    </row>
    <row r="61" spans="1:13" s="93" customFormat="1" ht="15.75" x14ac:dyDescent="0.2">
      <c r="A61" s="122"/>
      <c r="D61" s="123"/>
    </row>
    <row r="62" spans="1:13" s="93" customFormat="1" ht="15.75" x14ac:dyDescent="0.2">
      <c r="A62" s="122"/>
      <c r="D62" s="123"/>
    </row>
    <row r="63" spans="1:13" s="93" customFormat="1" ht="15.75" x14ac:dyDescent="0.2">
      <c r="A63" s="122"/>
      <c r="D63" s="123"/>
    </row>
    <row r="64" spans="1:13" ht="15.75" x14ac:dyDescent="0.2">
      <c r="D64" s="123"/>
    </row>
    <row r="65" spans="4:4" ht="15.75" x14ac:dyDescent="0.2">
      <c r="D65" s="123"/>
    </row>
    <row r="66" spans="4:4" ht="15.75" x14ac:dyDescent="0.2">
      <c r="D66" s="123"/>
    </row>
  </sheetData>
  <mergeCells count="39">
    <mergeCell ref="F1:G1"/>
    <mergeCell ref="B2:B6"/>
    <mergeCell ref="C2:C6"/>
    <mergeCell ref="E2:E6"/>
    <mergeCell ref="B7:B11"/>
    <mergeCell ref="C7:C11"/>
    <mergeCell ref="E7:E11"/>
    <mergeCell ref="B1:C1"/>
    <mergeCell ref="E23:E27"/>
    <mergeCell ref="A18:A27"/>
    <mergeCell ref="E12:E16"/>
    <mergeCell ref="A2:A16"/>
    <mergeCell ref="B18:B22"/>
    <mergeCell ref="C18:C22"/>
    <mergeCell ref="E18:E22"/>
    <mergeCell ref="B12:B16"/>
    <mergeCell ref="C12:C16"/>
    <mergeCell ref="B23:B27"/>
    <mergeCell ref="C23:C27"/>
    <mergeCell ref="E29:E33"/>
    <mergeCell ref="E34:E38"/>
    <mergeCell ref="C34:C38"/>
    <mergeCell ref="B34:B38"/>
    <mergeCell ref="A29:A38"/>
    <mergeCell ref="B29:B33"/>
    <mergeCell ref="C29:C33"/>
    <mergeCell ref="E50:E54"/>
    <mergeCell ref="B55:B59"/>
    <mergeCell ref="C55:C59"/>
    <mergeCell ref="E55:E59"/>
    <mergeCell ref="A40:A59"/>
    <mergeCell ref="E40:E44"/>
    <mergeCell ref="B50:B54"/>
    <mergeCell ref="C50:C54"/>
    <mergeCell ref="B40:B44"/>
    <mergeCell ref="C40:C44"/>
    <mergeCell ref="C45:C49"/>
    <mergeCell ref="B45:B49"/>
    <mergeCell ref="E45:E49"/>
  </mergeCells>
  <printOptions horizontalCentered="1" verticalCentered="1"/>
  <pageMargins left="0.23622047244094491" right="0.23622047244094491" top="0.74803149606299213" bottom="0.74803149606299213" header="0.31496062992125984" footer="0.31496062992125984"/>
  <pageSetup paperSize="9" scale="47" pageOrder="overThenDown" orientation="portrait" r:id="rId1"/>
  <rowBreaks count="1" manualBreakCount="1">
    <brk id="38" max="16383"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8">
    <pageSetUpPr fitToPage="1"/>
  </sheetPr>
  <dimension ref="A1:U95"/>
  <sheetViews>
    <sheetView showGridLines="0" zoomScale="90" zoomScaleNormal="90" workbookViewId="0">
      <selection activeCell="B96" sqref="B96"/>
    </sheetView>
  </sheetViews>
  <sheetFormatPr defaultRowHeight="12.75" x14ac:dyDescent="0.2"/>
  <cols>
    <col min="1" max="1" width="30.7109375" style="71" customWidth="1"/>
    <col min="2" max="2" width="9.140625" style="71"/>
    <col min="3" max="3" width="31.85546875" style="71" customWidth="1"/>
    <col min="4" max="4" width="12.85546875" style="71" customWidth="1"/>
    <col min="5" max="5" width="15.7109375" style="71" customWidth="1"/>
    <col min="6" max="6" width="9.140625" style="71"/>
    <col min="7" max="7" width="2.140625" style="71" customWidth="1"/>
    <col min="8" max="8" width="20.7109375" style="71" customWidth="1"/>
    <col min="9" max="9" width="10.140625" style="71" bestFit="1" customWidth="1"/>
    <col min="10" max="16384" width="9.140625" style="71"/>
  </cols>
  <sheetData>
    <row r="1" spans="1:21" ht="25.5" customHeight="1" x14ac:dyDescent="0.2">
      <c r="A1" s="67" t="s">
        <v>2</v>
      </c>
      <c r="B1" s="463" t="s">
        <v>3</v>
      </c>
      <c r="C1" s="463"/>
      <c r="D1" s="68" t="s">
        <v>65</v>
      </c>
      <c r="E1" s="69" t="s">
        <v>64</v>
      </c>
      <c r="F1" s="465" t="s">
        <v>125</v>
      </c>
      <c r="H1" s="470" t="s">
        <v>131</v>
      </c>
      <c r="I1" s="471"/>
      <c r="J1" s="471"/>
      <c r="K1" s="471"/>
      <c r="L1" s="471"/>
      <c r="M1" s="472"/>
    </row>
    <row r="2" spans="1:21" ht="25.5" customHeight="1" x14ac:dyDescent="0.2">
      <c r="A2" s="464" t="s">
        <v>20</v>
      </c>
      <c r="B2" s="27">
        <v>1</v>
      </c>
      <c r="C2" s="28" t="s">
        <v>38</v>
      </c>
      <c r="D2" s="72">
        <f>CONTESTO_SOCIO_FAMILIARE!G2</f>
        <v>0</v>
      </c>
      <c r="E2" s="73"/>
      <c r="F2" s="466"/>
      <c r="H2" s="85" t="s">
        <v>20</v>
      </c>
      <c r="I2" s="149" t="e">
        <f>'punteggio contesto'!D5</f>
        <v>#DIV/0!</v>
      </c>
      <c r="J2" s="149" t="e">
        <f>'punteggio contesto'!D25</f>
        <v>#DIV/0!</v>
      </c>
      <c r="K2" s="149" t="e">
        <f>'punteggio contesto'!D44</f>
        <v>#DIV/0!</v>
      </c>
      <c r="L2" s="149" t="e">
        <f>'punteggio contesto'!D64</f>
        <v>#DIV/0!</v>
      </c>
      <c r="M2" s="149" t="e">
        <f>'punteggio contesto'!D83</f>
        <v>#DIV/0!</v>
      </c>
    </row>
    <row r="3" spans="1:21" ht="25.5" customHeight="1" x14ac:dyDescent="0.2">
      <c r="A3" s="464"/>
      <c r="B3" s="27">
        <v>2</v>
      </c>
      <c r="C3" s="28" t="s">
        <v>39</v>
      </c>
      <c r="D3" s="72">
        <f>CONTESTO_SOCIO_FAMILIARE!G7</f>
        <v>0</v>
      </c>
      <c r="E3" s="73"/>
      <c r="F3" s="466"/>
      <c r="H3" s="24" t="s">
        <v>61</v>
      </c>
      <c r="I3" s="150" t="e">
        <f>'punteggio contesto'!D8</f>
        <v>#DIV/0!</v>
      </c>
      <c r="J3" s="150" t="e">
        <f>'punteggio contesto'!D28</f>
        <v>#DIV/0!</v>
      </c>
      <c r="K3" s="150" t="e">
        <f>'punteggio contesto'!D47</f>
        <v>#DIV/0!</v>
      </c>
      <c r="L3" s="150" t="e">
        <f>'punteggio contesto'!D67</f>
        <v>#DIV/0!</v>
      </c>
      <c r="M3" s="150" t="e">
        <f>'punteggio contesto'!D86</f>
        <v>#DIV/0!</v>
      </c>
    </row>
    <row r="4" spans="1:21" ht="25.5" customHeight="1" x14ac:dyDescent="0.2">
      <c r="A4" s="464"/>
      <c r="B4" s="27">
        <v>3</v>
      </c>
      <c r="C4" s="28" t="s">
        <v>60</v>
      </c>
      <c r="D4" s="72">
        <f>CONTESTO_SOCIO_FAMILIARE!G12</f>
        <v>0</v>
      </c>
      <c r="E4" s="73"/>
      <c r="F4" s="466"/>
      <c r="H4" s="24" t="s">
        <v>148</v>
      </c>
      <c r="I4" s="150">
        <f>'punteggio contesto'!D11</f>
        <v>0</v>
      </c>
      <c r="J4" s="150">
        <f>'punteggio contesto'!D31</f>
        <v>0</v>
      </c>
      <c r="K4" s="150">
        <f>'punteggio contesto'!D50</f>
        <v>0</v>
      </c>
      <c r="L4" s="150">
        <f>'punteggio contesto'!D70</f>
        <v>0</v>
      </c>
      <c r="M4" s="150">
        <f>'punteggio contesto'!D89</f>
        <v>0</v>
      </c>
    </row>
    <row r="5" spans="1:21" ht="24" customHeight="1" x14ac:dyDescent="0.2">
      <c r="A5" s="74"/>
      <c r="B5" s="74"/>
      <c r="C5" s="74"/>
      <c r="D5" s="113" t="e">
        <f>SUM(D2:D4)/COUNTIF(D2:D4,"&gt;0")</f>
        <v>#DIV/0!</v>
      </c>
      <c r="E5" s="114" t="e">
        <f>D5*2.92</f>
        <v>#DIV/0!</v>
      </c>
      <c r="F5" s="466"/>
      <c r="H5" s="24" t="s">
        <v>21</v>
      </c>
      <c r="I5" s="150" t="e">
        <f>'punteggio contesto'!D16</f>
        <v>#DIV/0!</v>
      </c>
      <c r="J5" s="150" t="e">
        <f>'punteggio contesto'!D36</f>
        <v>#DIV/0!</v>
      </c>
      <c r="K5" s="150" t="e">
        <f>'punteggio contesto'!D55</f>
        <v>#DIV/0!</v>
      </c>
      <c r="L5" s="150" t="e">
        <f>'punteggio contesto'!D75</f>
        <v>#DIV/0!</v>
      </c>
      <c r="M5" s="150" t="e">
        <f>'punteggio contesto'!D94</f>
        <v>#DIV/0!</v>
      </c>
    </row>
    <row r="6" spans="1:21" ht="25.5" customHeight="1" x14ac:dyDescent="0.2">
      <c r="A6" s="464" t="s">
        <v>61</v>
      </c>
      <c r="B6" s="27">
        <v>1</v>
      </c>
      <c r="C6" s="28" t="s">
        <v>36</v>
      </c>
      <c r="D6" s="76">
        <f>CONTESTO_SOCIO_FAMILIARE!G18</f>
        <v>0</v>
      </c>
      <c r="E6" s="73"/>
      <c r="F6" s="466"/>
    </row>
    <row r="7" spans="1:21" ht="25.5" customHeight="1" x14ac:dyDescent="0.2">
      <c r="A7" s="464"/>
      <c r="B7" s="27">
        <v>2</v>
      </c>
      <c r="C7" s="28" t="s">
        <v>37</v>
      </c>
      <c r="D7" s="76">
        <f>CONTESTO_SOCIO_FAMILIARE!G23</f>
        <v>0</v>
      </c>
      <c r="E7" s="73"/>
      <c r="F7" s="466"/>
    </row>
    <row r="8" spans="1:21" ht="12.75" customHeight="1" x14ac:dyDescent="0.2">
      <c r="A8" s="74"/>
      <c r="B8" s="74"/>
      <c r="C8" s="74"/>
      <c r="D8" s="70" t="e">
        <f>SUM(D6:D7)/COUNTIF(D6:D7,"&gt;0")</f>
        <v>#DIV/0!</v>
      </c>
      <c r="E8" s="75" t="e">
        <f>D8*0.25</f>
        <v>#DIV/0!</v>
      </c>
      <c r="F8" s="466"/>
    </row>
    <row r="9" spans="1:21" ht="25.5" customHeight="1" x14ac:dyDescent="0.2">
      <c r="A9" s="464" t="s">
        <v>148</v>
      </c>
      <c r="B9" s="27">
        <v>1</v>
      </c>
      <c r="C9" s="28" t="s">
        <v>149</v>
      </c>
      <c r="D9" s="76">
        <f>CONTESTO_SOCIO_FAMILIARE!G29</f>
        <v>0</v>
      </c>
      <c r="E9" s="73"/>
      <c r="F9" s="466"/>
    </row>
    <row r="10" spans="1:21" ht="25.5" customHeight="1" x14ac:dyDescent="0.2">
      <c r="A10" s="464"/>
      <c r="B10" s="27">
        <v>2</v>
      </c>
      <c r="C10" s="28" t="s">
        <v>150</v>
      </c>
      <c r="D10" s="76">
        <f>CONTESTO_SOCIO_FAMILIARE!G34</f>
        <v>0</v>
      </c>
      <c r="E10" s="73"/>
      <c r="F10" s="466"/>
    </row>
    <row r="11" spans="1:21" s="132" customFormat="1" ht="12.75" customHeight="1" x14ac:dyDescent="0.2">
      <c r="A11" s="74"/>
      <c r="B11" s="74"/>
      <c r="C11" s="74"/>
      <c r="D11" s="70">
        <f>IF(D9+D10&gt;0,SUM(D9+D10)/COUNTIF(D9:D10,"&gt;0"),0)</f>
        <v>0</v>
      </c>
      <c r="E11" s="75">
        <f>D11*1.92</f>
        <v>0</v>
      </c>
      <c r="F11" s="466"/>
      <c r="Q11" s="133"/>
      <c r="R11" s="133"/>
      <c r="S11" s="133"/>
      <c r="T11" s="133"/>
      <c r="U11" s="133"/>
    </row>
    <row r="12" spans="1:21" ht="12.75" customHeight="1" x14ac:dyDescent="0.2">
      <c r="A12" s="464" t="s">
        <v>21</v>
      </c>
      <c r="B12" s="27">
        <v>1</v>
      </c>
      <c r="C12" s="28" t="s">
        <v>0</v>
      </c>
      <c r="D12" s="76">
        <f>CONTESTO_SOCIO_FAMILIARE!G40</f>
        <v>0</v>
      </c>
      <c r="E12" s="73"/>
      <c r="F12" s="466"/>
    </row>
    <row r="13" spans="1:21" ht="12.75" customHeight="1" x14ac:dyDescent="0.2">
      <c r="A13" s="464"/>
      <c r="B13" s="27">
        <v>2</v>
      </c>
      <c r="C13" s="28" t="s">
        <v>51</v>
      </c>
      <c r="D13" s="76">
        <f>CONTESTO_SOCIO_FAMILIARE!G45</f>
        <v>0</v>
      </c>
      <c r="E13" s="73"/>
      <c r="F13" s="466"/>
    </row>
    <row r="14" spans="1:21" ht="12.75" customHeight="1" x14ac:dyDescent="0.2">
      <c r="A14" s="464"/>
      <c r="B14" s="27">
        <v>3</v>
      </c>
      <c r="C14" s="28" t="s">
        <v>50</v>
      </c>
      <c r="D14" s="76">
        <f>CONTESTO_SOCIO_FAMILIARE!G50</f>
        <v>0</v>
      </c>
      <c r="E14" s="73"/>
      <c r="F14" s="466"/>
    </row>
    <row r="15" spans="1:21" ht="90.75" customHeight="1" x14ac:dyDescent="0.2">
      <c r="A15" s="464"/>
      <c r="B15" s="27">
        <v>4</v>
      </c>
      <c r="C15" s="28" t="s">
        <v>40</v>
      </c>
      <c r="D15" s="76">
        <f>CONTESTO_SOCIO_FAMILIARE!G55</f>
        <v>0</v>
      </c>
      <c r="E15" s="73"/>
      <c r="F15" s="466"/>
    </row>
    <row r="16" spans="1:21" ht="12.75" customHeight="1" x14ac:dyDescent="0.2">
      <c r="A16" s="74"/>
      <c r="B16" s="74"/>
      <c r="C16" s="74"/>
      <c r="D16" s="70" t="e">
        <f>SUM(D12:D15)/COUNTIF(D12:D15,"&gt;0")</f>
        <v>#DIV/0!</v>
      </c>
      <c r="E16" s="75" t="e">
        <f>D16*0.92</f>
        <v>#DIV/0!</v>
      </c>
      <c r="F16" s="466"/>
    </row>
    <row r="17" spans="1:18" ht="12.75" customHeight="1" x14ac:dyDescent="0.2">
      <c r="A17" s="59" t="s">
        <v>47</v>
      </c>
      <c r="B17" s="461" t="e">
        <f>SUM(E5:E16)/IF(E11&gt;0,6,4.08)</f>
        <v>#DIV/0!</v>
      </c>
      <c r="C17" s="462"/>
      <c r="D17" s="462"/>
      <c r="E17" s="462"/>
      <c r="F17" s="467"/>
    </row>
    <row r="18" spans="1:18" x14ac:dyDescent="0.2">
      <c r="F18" s="77"/>
    </row>
    <row r="19" spans="1:18" ht="12.75" hidden="1" customHeight="1" x14ac:dyDescent="0.2"/>
    <row r="21" spans="1:18" ht="25.5" x14ac:dyDescent="0.2">
      <c r="A21" s="67" t="s">
        <v>2</v>
      </c>
      <c r="B21" s="463" t="s">
        <v>3</v>
      </c>
      <c r="C21" s="463"/>
      <c r="D21" s="68" t="s">
        <v>65</v>
      </c>
      <c r="E21" s="68" t="s">
        <v>64</v>
      </c>
      <c r="F21" s="465" t="s">
        <v>115</v>
      </c>
    </row>
    <row r="22" spans="1:18" ht="25.5" x14ac:dyDescent="0.2">
      <c r="A22" s="464" t="s">
        <v>20</v>
      </c>
      <c r="B22" s="27">
        <v>1</v>
      </c>
      <c r="C22" s="28" t="s">
        <v>38</v>
      </c>
      <c r="D22" s="72">
        <f>CONTESTO_SOCIO_FAMILIARE!G3</f>
        <v>0</v>
      </c>
      <c r="E22" s="78"/>
      <c r="F22" s="466"/>
    </row>
    <row r="23" spans="1:18" ht="25.5" x14ac:dyDescent="0.2">
      <c r="A23" s="464"/>
      <c r="B23" s="27">
        <v>2</v>
      </c>
      <c r="C23" s="28" t="s">
        <v>39</v>
      </c>
      <c r="D23" s="72">
        <f>CONTESTO_SOCIO_FAMILIARE!G8</f>
        <v>0</v>
      </c>
      <c r="E23" s="78"/>
      <c r="F23" s="466"/>
      <c r="K23" s="144"/>
      <c r="L23" s="144"/>
      <c r="M23" s="144"/>
      <c r="N23" s="144"/>
      <c r="O23" s="144"/>
      <c r="P23" s="144"/>
      <c r="Q23" s="144"/>
      <c r="R23" s="144"/>
    </row>
    <row r="24" spans="1:18" ht="25.5" x14ac:dyDescent="0.2">
      <c r="A24" s="464"/>
      <c r="B24" s="27">
        <v>3</v>
      </c>
      <c r="C24" s="28" t="s">
        <v>60</v>
      </c>
      <c r="D24" s="72">
        <f>CONTESTO_SOCIO_FAMILIARE!G13</f>
        <v>0</v>
      </c>
      <c r="E24" s="78"/>
      <c r="F24" s="466"/>
      <c r="K24" s="144"/>
      <c r="L24" s="144"/>
      <c r="M24" s="144"/>
      <c r="N24" s="144"/>
      <c r="O24" s="144"/>
      <c r="P24" s="144"/>
      <c r="Q24" s="144"/>
      <c r="R24" s="144"/>
    </row>
    <row r="25" spans="1:18" x14ac:dyDescent="0.2">
      <c r="A25" s="74"/>
      <c r="B25" s="74"/>
      <c r="C25" s="74"/>
      <c r="D25" s="70" t="e">
        <f>SUM(D22:D24)/COUNTIF(D22:D24,"&gt;0")</f>
        <v>#DIV/0!</v>
      </c>
      <c r="E25" s="70" t="e">
        <f>D25*2.92</f>
        <v>#DIV/0!</v>
      </c>
      <c r="F25" s="466"/>
      <c r="K25" s="144"/>
      <c r="L25" s="144"/>
      <c r="M25" s="144"/>
      <c r="N25" s="144"/>
      <c r="O25" s="144"/>
      <c r="P25" s="144"/>
      <c r="Q25" s="144"/>
      <c r="R25" s="144"/>
    </row>
    <row r="26" spans="1:18" ht="25.5" x14ac:dyDescent="0.2">
      <c r="A26" s="464" t="s">
        <v>61</v>
      </c>
      <c r="B26" s="27">
        <v>1</v>
      </c>
      <c r="C26" s="28" t="s">
        <v>36</v>
      </c>
      <c r="D26" s="76">
        <f>CONTESTO_SOCIO_FAMILIARE!G19</f>
        <v>0</v>
      </c>
      <c r="E26" s="78"/>
      <c r="F26" s="466"/>
      <c r="K26" s="144"/>
      <c r="L26" s="144"/>
      <c r="M26" s="144"/>
      <c r="N26" s="144"/>
      <c r="O26" s="144"/>
      <c r="P26" s="144"/>
      <c r="Q26" s="144"/>
      <c r="R26" s="144"/>
    </row>
    <row r="27" spans="1:18" ht="25.5" x14ac:dyDescent="0.2">
      <c r="A27" s="464"/>
      <c r="B27" s="27">
        <v>2</v>
      </c>
      <c r="C27" s="28" t="s">
        <v>37</v>
      </c>
      <c r="D27" s="76">
        <f>CONTESTO_SOCIO_FAMILIARE!G24</f>
        <v>0</v>
      </c>
      <c r="E27" s="78"/>
      <c r="F27" s="466"/>
      <c r="K27" s="144"/>
      <c r="L27" s="144"/>
      <c r="M27" s="144"/>
      <c r="N27" s="144"/>
      <c r="O27" s="144"/>
      <c r="P27" s="144"/>
      <c r="Q27" s="144"/>
      <c r="R27" s="144"/>
    </row>
    <row r="28" spans="1:18" ht="12.75" customHeight="1" x14ac:dyDescent="0.2">
      <c r="A28" s="74"/>
      <c r="B28" s="74"/>
      <c r="C28" s="74"/>
      <c r="D28" s="70" t="e">
        <f>SUM(D26:D27)/COUNTIF(D26:D27,"&gt;0")</f>
        <v>#DIV/0!</v>
      </c>
      <c r="E28" s="75" t="e">
        <f>D28*0.25</f>
        <v>#DIV/0!</v>
      </c>
      <c r="F28" s="466"/>
    </row>
    <row r="29" spans="1:18" ht="25.5" customHeight="1" x14ac:dyDescent="0.2">
      <c r="A29" s="464" t="s">
        <v>148</v>
      </c>
      <c r="B29" s="27">
        <v>1</v>
      </c>
      <c r="C29" s="28" t="s">
        <v>149</v>
      </c>
      <c r="D29" s="76">
        <f>CONTESTO_SOCIO_FAMILIARE!G30</f>
        <v>0</v>
      </c>
      <c r="E29" s="73"/>
      <c r="F29" s="466"/>
    </row>
    <row r="30" spans="1:18" ht="25.5" customHeight="1" x14ac:dyDescent="0.2">
      <c r="A30" s="464"/>
      <c r="B30" s="27">
        <v>2</v>
      </c>
      <c r="C30" s="28" t="s">
        <v>150</v>
      </c>
      <c r="D30" s="76">
        <f>CONTESTO_SOCIO_FAMILIARE!G35</f>
        <v>0</v>
      </c>
      <c r="E30" s="73"/>
      <c r="F30" s="466"/>
    </row>
    <row r="31" spans="1:18" ht="12.75" customHeight="1" x14ac:dyDescent="0.2">
      <c r="A31" s="74"/>
      <c r="B31" s="74"/>
      <c r="C31" s="74"/>
      <c r="D31" s="70">
        <f>IF(D29+D30&gt;0,SUM(D29+D30)/COUNTIF(D29:D30,"&gt;0"),0)</f>
        <v>0</v>
      </c>
      <c r="E31" s="75">
        <f>D31*1.92</f>
        <v>0</v>
      </c>
      <c r="F31" s="466"/>
    </row>
    <row r="32" spans="1:18" ht="12.75" customHeight="1" x14ac:dyDescent="0.2">
      <c r="A32" s="464" t="s">
        <v>21</v>
      </c>
      <c r="B32" s="27">
        <v>1</v>
      </c>
      <c r="C32" s="28" t="s">
        <v>0</v>
      </c>
      <c r="D32" s="76">
        <f>CONTESTO_SOCIO_FAMILIARE!G41</f>
        <v>0</v>
      </c>
      <c r="E32" s="73"/>
      <c r="F32" s="466"/>
    </row>
    <row r="33" spans="1:6" ht="12.75" customHeight="1" x14ac:dyDescent="0.2">
      <c r="A33" s="464"/>
      <c r="B33" s="27">
        <v>2</v>
      </c>
      <c r="C33" s="28" t="s">
        <v>51</v>
      </c>
      <c r="D33" s="76">
        <f>CONTESTO_SOCIO_FAMILIARE!G46</f>
        <v>0</v>
      </c>
      <c r="E33" s="73"/>
      <c r="F33" s="466"/>
    </row>
    <row r="34" spans="1:6" ht="12.75" customHeight="1" x14ac:dyDescent="0.2">
      <c r="A34" s="464"/>
      <c r="B34" s="27">
        <v>3</v>
      </c>
      <c r="C34" s="28" t="s">
        <v>50</v>
      </c>
      <c r="D34" s="76">
        <f>CONTESTO_SOCIO_FAMILIARE!G51</f>
        <v>0</v>
      </c>
      <c r="E34" s="73"/>
      <c r="F34" s="466"/>
    </row>
    <row r="35" spans="1:6" ht="90.75" customHeight="1" x14ac:dyDescent="0.2">
      <c r="A35" s="464"/>
      <c r="B35" s="27">
        <v>4</v>
      </c>
      <c r="C35" s="28" t="s">
        <v>40</v>
      </c>
      <c r="D35" s="76">
        <f>CONTESTO_SOCIO_FAMILIARE!G56</f>
        <v>0</v>
      </c>
      <c r="E35" s="73"/>
      <c r="F35" s="466"/>
    </row>
    <row r="36" spans="1:6" ht="12.75" customHeight="1" x14ac:dyDescent="0.2">
      <c r="A36" s="74"/>
      <c r="B36" s="74"/>
      <c r="C36" s="74"/>
      <c r="D36" s="70" t="e">
        <f>SUM(D32:D35)/COUNTIF(D32:D35,"&gt;0")</f>
        <v>#DIV/0!</v>
      </c>
      <c r="E36" s="75" t="e">
        <f>D36*0.92</f>
        <v>#DIV/0!</v>
      </c>
      <c r="F36" s="466"/>
    </row>
    <row r="37" spans="1:6" ht="12.75" customHeight="1" x14ac:dyDescent="0.2">
      <c r="A37" s="59" t="s">
        <v>47</v>
      </c>
      <c r="B37" s="468" t="e">
        <f>SUM(E25:E36)/IF(E31&gt;0,6,4.08)</f>
        <v>#DIV/0!</v>
      </c>
      <c r="C37" s="469"/>
      <c r="D37" s="469"/>
      <c r="E37" s="469"/>
      <c r="F37" s="466"/>
    </row>
    <row r="40" spans="1:6" ht="25.5" customHeight="1" x14ac:dyDescent="0.2">
      <c r="A40" s="105" t="s">
        <v>2</v>
      </c>
      <c r="B40" s="473" t="s">
        <v>3</v>
      </c>
      <c r="C40" s="474"/>
      <c r="D40" s="68" t="s">
        <v>65</v>
      </c>
      <c r="E40" s="69" t="s">
        <v>64</v>
      </c>
      <c r="F40" s="465" t="s">
        <v>116</v>
      </c>
    </row>
    <row r="41" spans="1:6" ht="25.5" customHeight="1" x14ac:dyDescent="0.2">
      <c r="A41" s="464" t="s">
        <v>20</v>
      </c>
      <c r="B41" s="27">
        <v>1</v>
      </c>
      <c r="C41" s="28" t="s">
        <v>38</v>
      </c>
      <c r="D41" s="72">
        <f>CONTESTO_SOCIO_FAMILIARE!G4</f>
        <v>0</v>
      </c>
      <c r="E41" s="73"/>
      <c r="F41" s="466"/>
    </row>
    <row r="42" spans="1:6" ht="25.5" customHeight="1" x14ac:dyDescent="0.2">
      <c r="A42" s="464"/>
      <c r="B42" s="27">
        <v>2</v>
      </c>
      <c r="C42" s="28" t="s">
        <v>39</v>
      </c>
      <c r="D42" s="72">
        <f>CONTESTO_SOCIO_FAMILIARE!G9</f>
        <v>0</v>
      </c>
      <c r="E42" s="73"/>
      <c r="F42" s="466"/>
    </row>
    <row r="43" spans="1:6" ht="25.5" customHeight="1" x14ac:dyDescent="0.2">
      <c r="A43" s="464"/>
      <c r="B43" s="27">
        <v>3</v>
      </c>
      <c r="C43" s="28" t="s">
        <v>60</v>
      </c>
      <c r="D43" s="72">
        <f>CONTESTO_SOCIO_FAMILIARE!G14</f>
        <v>0</v>
      </c>
      <c r="E43" s="73"/>
      <c r="F43" s="466"/>
    </row>
    <row r="44" spans="1:6" x14ac:dyDescent="0.2">
      <c r="A44" s="74"/>
      <c r="B44" s="74"/>
      <c r="C44" s="74"/>
      <c r="D44" s="70" t="e">
        <f>SUM(D41:D43)/COUNTIF(D41:D43,"&gt;0")</f>
        <v>#DIV/0!</v>
      </c>
      <c r="E44" s="70" t="e">
        <f>D44*2.92</f>
        <v>#DIV/0!</v>
      </c>
      <c r="F44" s="466"/>
    </row>
    <row r="45" spans="1:6" ht="25.5" x14ac:dyDescent="0.2">
      <c r="A45" s="464" t="s">
        <v>61</v>
      </c>
      <c r="B45" s="27">
        <v>1</v>
      </c>
      <c r="C45" s="28" t="s">
        <v>36</v>
      </c>
      <c r="D45" s="76">
        <f>CONTESTO_SOCIO_FAMILIARE!G20</f>
        <v>0</v>
      </c>
      <c r="E45" s="78"/>
      <c r="F45" s="466"/>
    </row>
    <row r="46" spans="1:6" ht="25.5" x14ac:dyDescent="0.2">
      <c r="A46" s="464"/>
      <c r="B46" s="27">
        <v>2</v>
      </c>
      <c r="C46" s="28" t="s">
        <v>37</v>
      </c>
      <c r="D46" s="76">
        <f>CONTESTO_SOCIO_FAMILIARE!G25</f>
        <v>0</v>
      </c>
      <c r="E46" s="78"/>
      <c r="F46" s="466"/>
    </row>
    <row r="47" spans="1:6" ht="12.75" customHeight="1" x14ac:dyDescent="0.2">
      <c r="A47" s="74"/>
      <c r="B47" s="74"/>
      <c r="C47" s="74"/>
      <c r="D47" s="70" t="e">
        <f>SUM(D45:D46)/COUNTIF(D45:D46,"&gt;0")</f>
        <v>#DIV/0!</v>
      </c>
      <c r="E47" s="75" t="e">
        <f>D47*0.25</f>
        <v>#DIV/0!</v>
      </c>
      <c r="F47" s="466"/>
    </row>
    <row r="48" spans="1:6" ht="25.5" customHeight="1" x14ac:dyDescent="0.2">
      <c r="A48" s="464" t="s">
        <v>148</v>
      </c>
      <c r="B48" s="27">
        <v>1</v>
      </c>
      <c r="C48" s="28" t="s">
        <v>149</v>
      </c>
      <c r="D48" s="76">
        <f>CONTESTO_SOCIO_FAMILIARE!G31</f>
        <v>0</v>
      </c>
      <c r="E48" s="73"/>
      <c r="F48" s="466"/>
    </row>
    <row r="49" spans="1:6" ht="25.5" customHeight="1" x14ac:dyDescent="0.2">
      <c r="A49" s="464"/>
      <c r="B49" s="27">
        <v>2</v>
      </c>
      <c r="C49" s="28" t="s">
        <v>150</v>
      </c>
      <c r="D49" s="76">
        <f>CONTESTO_SOCIO_FAMILIARE!G36</f>
        <v>0</v>
      </c>
      <c r="E49" s="73"/>
      <c r="F49" s="466"/>
    </row>
    <row r="50" spans="1:6" ht="12.75" customHeight="1" x14ac:dyDescent="0.2">
      <c r="A50" s="74"/>
      <c r="B50" s="74"/>
      <c r="C50" s="74"/>
      <c r="D50" s="70">
        <f>IF(D48+D49&gt;0,SUM(D48+D49)/COUNTIF(D48:D49,"&gt;0"),0)</f>
        <v>0</v>
      </c>
      <c r="E50" s="75">
        <f>D50*1.92</f>
        <v>0</v>
      </c>
      <c r="F50" s="466"/>
    </row>
    <row r="51" spans="1:6" ht="12.75" customHeight="1" x14ac:dyDescent="0.2">
      <c r="A51" s="464" t="s">
        <v>21</v>
      </c>
      <c r="B51" s="27">
        <v>1</v>
      </c>
      <c r="C51" s="28" t="s">
        <v>0</v>
      </c>
      <c r="D51" s="76">
        <f>CONTESTO_SOCIO_FAMILIARE!G42</f>
        <v>0</v>
      </c>
      <c r="E51" s="73"/>
      <c r="F51" s="466"/>
    </row>
    <row r="52" spans="1:6" ht="12.75" customHeight="1" x14ac:dyDescent="0.2">
      <c r="A52" s="464"/>
      <c r="B52" s="27">
        <v>2</v>
      </c>
      <c r="C52" s="28" t="s">
        <v>51</v>
      </c>
      <c r="D52" s="76">
        <f>CONTESTO_SOCIO_FAMILIARE!G47</f>
        <v>0</v>
      </c>
      <c r="E52" s="73"/>
      <c r="F52" s="466"/>
    </row>
    <row r="53" spans="1:6" ht="12.75" customHeight="1" x14ac:dyDescent="0.2">
      <c r="A53" s="464"/>
      <c r="B53" s="27">
        <v>3</v>
      </c>
      <c r="C53" s="28" t="s">
        <v>50</v>
      </c>
      <c r="D53" s="76">
        <f>CONTESTO_SOCIO_FAMILIARE!G52</f>
        <v>0</v>
      </c>
      <c r="E53" s="73"/>
      <c r="F53" s="466"/>
    </row>
    <row r="54" spans="1:6" ht="90.75" customHeight="1" x14ac:dyDescent="0.2">
      <c r="A54" s="464"/>
      <c r="B54" s="27">
        <v>4</v>
      </c>
      <c r="C54" s="28" t="s">
        <v>40</v>
      </c>
      <c r="D54" s="76">
        <f>CONTESTO_SOCIO_FAMILIARE!G57</f>
        <v>0</v>
      </c>
      <c r="E54" s="73"/>
      <c r="F54" s="466"/>
    </row>
    <row r="55" spans="1:6" ht="12.75" customHeight="1" x14ac:dyDescent="0.2">
      <c r="A55" s="74"/>
      <c r="B55" s="74"/>
      <c r="C55" s="74"/>
      <c r="D55" s="70" t="e">
        <f>SUM(D51:D54)/COUNTIF(D51:D54,"&gt;0")</f>
        <v>#DIV/0!</v>
      </c>
      <c r="E55" s="75" t="e">
        <f>D55*0.92</f>
        <v>#DIV/0!</v>
      </c>
      <c r="F55" s="466"/>
    </row>
    <row r="56" spans="1:6" ht="12.75" customHeight="1" x14ac:dyDescent="0.2">
      <c r="A56" s="59" t="s">
        <v>47</v>
      </c>
      <c r="B56" s="468" t="e">
        <f>SUM(E44:E55)/IF(E50&gt;0,6,4.08)</f>
        <v>#DIV/0!</v>
      </c>
      <c r="C56" s="469"/>
      <c r="D56" s="469"/>
      <c r="E56" s="469"/>
      <c r="F56" s="466"/>
    </row>
    <row r="57" spans="1:6" x14ac:dyDescent="0.2">
      <c r="F57" s="77"/>
    </row>
    <row r="58" spans="1:6" ht="12.75" hidden="1" customHeight="1" x14ac:dyDescent="0.2"/>
    <row r="60" spans="1:6" ht="25.5" x14ac:dyDescent="0.2">
      <c r="A60" s="67" t="s">
        <v>2</v>
      </c>
      <c r="B60" s="463" t="s">
        <v>3</v>
      </c>
      <c r="C60" s="463"/>
      <c r="D60" s="68" t="s">
        <v>65</v>
      </c>
      <c r="E60" s="68" t="s">
        <v>64</v>
      </c>
      <c r="F60" s="465" t="s">
        <v>117</v>
      </c>
    </row>
    <row r="61" spans="1:6" ht="25.5" x14ac:dyDescent="0.2">
      <c r="A61" s="464" t="s">
        <v>20</v>
      </c>
      <c r="B61" s="27">
        <v>1</v>
      </c>
      <c r="C61" s="28" t="s">
        <v>38</v>
      </c>
      <c r="D61" s="72">
        <f>CONTESTO_SOCIO_FAMILIARE!G5</f>
        <v>0</v>
      </c>
      <c r="E61" s="78"/>
      <c r="F61" s="466"/>
    </row>
    <row r="62" spans="1:6" ht="25.5" x14ac:dyDescent="0.2">
      <c r="A62" s="464"/>
      <c r="B62" s="27">
        <v>2</v>
      </c>
      <c r="C62" s="28" t="s">
        <v>39</v>
      </c>
      <c r="D62" s="72">
        <f>CONTESTO_SOCIO_FAMILIARE!G10</f>
        <v>0</v>
      </c>
      <c r="E62" s="78"/>
      <c r="F62" s="466"/>
    </row>
    <row r="63" spans="1:6" ht="25.5" x14ac:dyDescent="0.2">
      <c r="A63" s="464"/>
      <c r="B63" s="27">
        <v>3</v>
      </c>
      <c r="C63" s="28" t="s">
        <v>60</v>
      </c>
      <c r="D63" s="72">
        <f>CONTESTO_SOCIO_FAMILIARE!G15</f>
        <v>0</v>
      </c>
      <c r="E63" s="78"/>
      <c r="F63" s="466"/>
    </row>
    <row r="64" spans="1:6" x14ac:dyDescent="0.2">
      <c r="A64" s="74"/>
      <c r="B64" s="74"/>
      <c r="C64" s="74"/>
      <c r="D64" s="70" t="e">
        <f>SUM(D61:D63)/COUNTIF(D61:D63,"&gt;0")</f>
        <v>#DIV/0!</v>
      </c>
      <c r="E64" s="70" t="e">
        <f>D64*2.92</f>
        <v>#DIV/0!</v>
      </c>
      <c r="F64" s="466"/>
    </row>
    <row r="65" spans="1:6" ht="25.5" x14ac:dyDescent="0.2">
      <c r="A65" s="464" t="s">
        <v>61</v>
      </c>
      <c r="B65" s="27">
        <v>1</v>
      </c>
      <c r="C65" s="28" t="s">
        <v>36</v>
      </c>
      <c r="D65" s="76">
        <f>CONTESTO_SOCIO_FAMILIARE!G21</f>
        <v>0</v>
      </c>
      <c r="E65" s="78"/>
      <c r="F65" s="466"/>
    </row>
    <row r="66" spans="1:6" ht="25.5" x14ac:dyDescent="0.2">
      <c r="A66" s="464"/>
      <c r="B66" s="27">
        <v>2</v>
      </c>
      <c r="C66" s="28" t="s">
        <v>37</v>
      </c>
      <c r="D66" s="76">
        <f>CONTESTO_SOCIO_FAMILIARE!G26</f>
        <v>0</v>
      </c>
      <c r="E66" s="78"/>
      <c r="F66" s="466"/>
    </row>
    <row r="67" spans="1:6" ht="12.75" customHeight="1" x14ac:dyDescent="0.2">
      <c r="A67" s="74"/>
      <c r="B67" s="74"/>
      <c r="C67" s="74"/>
      <c r="D67" s="70" t="e">
        <f>SUM(D65:D66)/COUNTIF(D65:D66,"&gt;0")</f>
        <v>#DIV/0!</v>
      </c>
      <c r="E67" s="75" t="e">
        <f>D67*0.25</f>
        <v>#DIV/0!</v>
      </c>
      <c r="F67" s="466"/>
    </row>
    <row r="68" spans="1:6" ht="25.5" customHeight="1" x14ac:dyDescent="0.2">
      <c r="A68" s="464" t="s">
        <v>148</v>
      </c>
      <c r="B68" s="27">
        <v>1</v>
      </c>
      <c r="C68" s="28" t="s">
        <v>149</v>
      </c>
      <c r="D68" s="76">
        <f>CONTESTO_SOCIO_FAMILIARE!G32</f>
        <v>0</v>
      </c>
      <c r="E68" s="73"/>
      <c r="F68" s="466"/>
    </row>
    <row r="69" spans="1:6" ht="25.5" customHeight="1" x14ac:dyDescent="0.2">
      <c r="A69" s="464"/>
      <c r="B69" s="27">
        <v>2</v>
      </c>
      <c r="C69" s="28" t="s">
        <v>150</v>
      </c>
      <c r="D69" s="76">
        <f>CONTESTO_SOCIO_FAMILIARE!G37</f>
        <v>0</v>
      </c>
      <c r="E69" s="73"/>
      <c r="F69" s="466"/>
    </row>
    <row r="70" spans="1:6" ht="12.75" customHeight="1" x14ac:dyDescent="0.2">
      <c r="A70" s="74"/>
      <c r="B70" s="74"/>
      <c r="C70" s="74"/>
      <c r="D70" s="70">
        <f>IF(D68+D69&gt;0,SUM(D68+D69)/COUNTIF(D68:D69,"&gt;0"),0)</f>
        <v>0</v>
      </c>
      <c r="E70" s="75">
        <f>D70*1.92</f>
        <v>0</v>
      </c>
      <c r="F70" s="466"/>
    </row>
    <row r="71" spans="1:6" ht="12.75" customHeight="1" x14ac:dyDescent="0.2">
      <c r="A71" s="464" t="s">
        <v>21</v>
      </c>
      <c r="B71" s="27">
        <v>1</v>
      </c>
      <c r="C71" s="28" t="s">
        <v>0</v>
      </c>
      <c r="D71" s="76">
        <f>CONTESTO_SOCIO_FAMILIARE!G43</f>
        <v>0</v>
      </c>
      <c r="E71" s="73"/>
      <c r="F71" s="466"/>
    </row>
    <row r="72" spans="1:6" ht="12.75" customHeight="1" x14ac:dyDescent="0.2">
      <c r="A72" s="464"/>
      <c r="B72" s="27">
        <v>2</v>
      </c>
      <c r="C72" s="28" t="s">
        <v>51</v>
      </c>
      <c r="D72" s="76">
        <f>CONTESTO_SOCIO_FAMILIARE!G48</f>
        <v>0</v>
      </c>
      <c r="E72" s="73"/>
      <c r="F72" s="466"/>
    </row>
    <row r="73" spans="1:6" ht="12.75" customHeight="1" x14ac:dyDescent="0.2">
      <c r="A73" s="464"/>
      <c r="B73" s="27">
        <v>3</v>
      </c>
      <c r="C73" s="28" t="s">
        <v>50</v>
      </c>
      <c r="D73" s="76">
        <f>CONTESTO_SOCIO_FAMILIARE!G53</f>
        <v>0</v>
      </c>
      <c r="E73" s="73"/>
      <c r="F73" s="466"/>
    </row>
    <row r="74" spans="1:6" ht="90.75" customHeight="1" x14ac:dyDescent="0.2">
      <c r="A74" s="464"/>
      <c r="B74" s="27">
        <v>4</v>
      </c>
      <c r="C74" s="28" t="s">
        <v>40</v>
      </c>
      <c r="D74" s="76">
        <f>CONTESTO_SOCIO_FAMILIARE!G58</f>
        <v>0</v>
      </c>
      <c r="E74" s="73"/>
      <c r="F74" s="466"/>
    </row>
    <row r="75" spans="1:6" ht="12.75" customHeight="1" x14ac:dyDescent="0.2">
      <c r="A75" s="74"/>
      <c r="B75" s="74"/>
      <c r="C75" s="74"/>
      <c r="D75" s="70" t="e">
        <f>SUM(D71:D74)/COUNTIF(D71:D74,"&gt;0")</f>
        <v>#DIV/0!</v>
      </c>
      <c r="E75" s="75" t="e">
        <f>D75*0.92</f>
        <v>#DIV/0!</v>
      </c>
      <c r="F75" s="466"/>
    </row>
    <row r="76" spans="1:6" ht="12.75" customHeight="1" x14ac:dyDescent="0.2">
      <c r="A76" s="59" t="s">
        <v>47</v>
      </c>
      <c r="B76" s="468" t="e">
        <f>SUM(E64:E75)/IF(E70&gt;0,6,4.08)</f>
        <v>#DIV/0!</v>
      </c>
      <c r="C76" s="469"/>
      <c r="D76" s="469"/>
      <c r="E76" s="469"/>
      <c r="F76" s="466"/>
    </row>
    <row r="79" spans="1:6" ht="25.5" x14ac:dyDescent="0.2">
      <c r="A79" s="67" t="s">
        <v>2</v>
      </c>
      <c r="B79" s="463" t="s">
        <v>3</v>
      </c>
      <c r="C79" s="463"/>
      <c r="D79" s="68" t="s">
        <v>65</v>
      </c>
      <c r="E79" s="68" t="s">
        <v>64</v>
      </c>
      <c r="F79" s="465" t="s">
        <v>118</v>
      </c>
    </row>
    <row r="80" spans="1:6" ht="25.5" x14ac:dyDescent="0.2">
      <c r="A80" s="464" t="s">
        <v>20</v>
      </c>
      <c r="B80" s="27">
        <v>1</v>
      </c>
      <c r="C80" s="28" t="s">
        <v>38</v>
      </c>
      <c r="D80" s="72">
        <f>CONTESTO_SOCIO_FAMILIARE!G6</f>
        <v>0</v>
      </c>
      <c r="E80" s="78"/>
      <c r="F80" s="466"/>
    </row>
    <row r="81" spans="1:6" ht="25.5" x14ac:dyDescent="0.2">
      <c r="A81" s="464"/>
      <c r="B81" s="27">
        <v>2</v>
      </c>
      <c r="C81" s="28" t="s">
        <v>39</v>
      </c>
      <c r="D81" s="72">
        <f>CONTESTO_SOCIO_FAMILIARE!G11</f>
        <v>0</v>
      </c>
      <c r="E81" s="78"/>
      <c r="F81" s="466"/>
    </row>
    <row r="82" spans="1:6" ht="25.5" x14ac:dyDescent="0.2">
      <c r="A82" s="464"/>
      <c r="B82" s="27">
        <v>3</v>
      </c>
      <c r="C82" s="28" t="s">
        <v>60</v>
      </c>
      <c r="D82" s="72">
        <f>CONTESTO_SOCIO_FAMILIARE!G16</f>
        <v>0</v>
      </c>
      <c r="E82" s="78"/>
      <c r="F82" s="466"/>
    </row>
    <row r="83" spans="1:6" x14ac:dyDescent="0.2">
      <c r="A83" s="74"/>
      <c r="B83" s="74"/>
      <c r="C83" s="74"/>
      <c r="D83" s="70" t="e">
        <f>SUM(D80:D82)/COUNTIF(D80:D82,"&gt;0")</f>
        <v>#DIV/0!</v>
      </c>
      <c r="E83" s="70" t="e">
        <f>D83*2.92</f>
        <v>#DIV/0!</v>
      </c>
      <c r="F83" s="466"/>
    </row>
    <row r="84" spans="1:6" ht="25.5" x14ac:dyDescent="0.2">
      <c r="A84" s="464" t="s">
        <v>61</v>
      </c>
      <c r="B84" s="27">
        <v>1</v>
      </c>
      <c r="C84" s="28" t="s">
        <v>36</v>
      </c>
      <c r="D84" s="76">
        <f>CONTESTO_SOCIO_FAMILIARE!G22</f>
        <v>0</v>
      </c>
      <c r="E84" s="78"/>
      <c r="F84" s="466"/>
    </row>
    <row r="85" spans="1:6" ht="25.5" x14ac:dyDescent="0.2">
      <c r="A85" s="464"/>
      <c r="B85" s="27">
        <v>2</v>
      </c>
      <c r="C85" s="28" t="s">
        <v>37</v>
      </c>
      <c r="D85" s="76">
        <f>CONTESTO_SOCIO_FAMILIARE!G27</f>
        <v>0</v>
      </c>
      <c r="E85" s="78"/>
      <c r="F85" s="466"/>
    </row>
    <row r="86" spans="1:6" ht="12.75" customHeight="1" x14ac:dyDescent="0.2">
      <c r="A86" s="74"/>
      <c r="B86" s="74"/>
      <c r="C86" s="74"/>
      <c r="D86" s="70" t="e">
        <f>SUM(D84:D85)/COUNTIF(D84:D85,"&gt;0")</f>
        <v>#DIV/0!</v>
      </c>
      <c r="E86" s="75" t="e">
        <f>D86*0.25</f>
        <v>#DIV/0!</v>
      </c>
      <c r="F86" s="466"/>
    </row>
    <row r="87" spans="1:6" ht="25.5" customHeight="1" x14ac:dyDescent="0.2">
      <c r="A87" s="464" t="s">
        <v>148</v>
      </c>
      <c r="B87" s="27">
        <v>1</v>
      </c>
      <c r="C87" s="28" t="s">
        <v>149</v>
      </c>
      <c r="D87" s="76">
        <f>CONTESTO_SOCIO_FAMILIARE!G33</f>
        <v>0</v>
      </c>
      <c r="E87" s="73"/>
      <c r="F87" s="466"/>
    </row>
    <row r="88" spans="1:6" ht="25.5" customHeight="1" x14ac:dyDescent="0.2">
      <c r="A88" s="464"/>
      <c r="B88" s="27">
        <v>2</v>
      </c>
      <c r="C88" s="28" t="s">
        <v>150</v>
      </c>
      <c r="D88" s="76">
        <f>CONTESTO_SOCIO_FAMILIARE!G38</f>
        <v>0</v>
      </c>
      <c r="E88" s="73"/>
      <c r="F88" s="466"/>
    </row>
    <row r="89" spans="1:6" ht="12.75" customHeight="1" x14ac:dyDescent="0.2">
      <c r="A89" s="74"/>
      <c r="B89" s="74"/>
      <c r="C89" s="74"/>
      <c r="D89" s="70">
        <f>IF(D87+D88&gt;0,SUM(D87+D88)/COUNTIF(D87:D88,"&gt;0"),0)</f>
        <v>0</v>
      </c>
      <c r="E89" s="75">
        <f>D89*1.92</f>
        <v>0</v>
      </c>
      <c r="F89" s="466"/>
    </row>
    <row r="90" spans="1:6" ht="12.75" customHeight="1" x14ac:dyDescent="0.2">
      <c r="A90" s="464" t="s">
        <v>21</v>
      </c>
      <c r="B90" s="27">
        <v>1</v>
      </c>
      <c r="C90" s="28" t="s">
        <v>0</v>
      </c>
      <c r="D90" s="76">
        <f>CONTESTO_SOCIO_FAMILIARE!G44</f>
        <v>0</v>
      </c>
      <c r="E90" s="73"/>
      <c r="F90" s="466"/>
    </row>
    <row r="91" spans="1:6" ht="12.75" customHeight="1" x14ac:dyDescent="0.2">
      <c r="A91" s="464"/>
      <c r="B91" s="27">
        <v>2</v>
      </c>
      <c r="C91" s="28" t="s">
        <v>51</v>
      </c>
      <c r="D91" s="76">
        <f>CONTESTO_SOCIO_FAMILIARE!G49</f>
        <v>0</v>
      </c>
      <c r="E91" s="73"/>
      <c r="F91" s="466"/>
    </row>
    <row r="92" spans="1:6" ht="12.75" customHeight="1" x14ac:dyDescent="0.2">
      <c r="A92" s="464"/>
      <c r="B92" s="27">
        <v>3</v>
      </c>
      <c r="C92" s="28" t="s">
        <v>50</v>
      </c>
      <c r="D92" s="76">
        <f>CONTESTO_SOCIO_FAMILIARE!G54</f>
        <v>0</v>
      </c>
      <c r="E92" s="73"/>
      <c r="F92" s="466"/>
    </row>
    <row r="93" spans="1:6" ht="90.75" customHeight="1" x14ac:dyDescent="0.2">
      <c r="A93" s="464"/>
      <c r="B93" s="27">
        <v>4</v>
      </c>
      <c r="C93" s="28" t="s">
        <v>40</v>
      </c>
      <c r="D93" s="76">
        <f>CONTESTO_SOCIO_FAMILIARE!G59</f>
        <v>0</v>
      </c>
      <c r="E93" s="73"/>
      <c r="F93" s="466"/>
    </row>
    <row r="94" spans="1:6" ht="12.75" customHeight="1" x14ac:dyDescent="0.2">
      <c r="A94" s="74"/>
      <c r="B94" s="74"/>
      <c r="C94" s="74"/>
      <c r="D94" s="70" t="e">
        <f>SUM(D90:D93)/COUNTIF(D90:D93,"&gt;0")</f>
        <v>#DIV/0!</v>
      </c>
      <c r="E94" s="75" t="e">
        <f>D94*0.92</f>
        <v>#DIV/0!</v>
      </c>
      <c r="F94" s="466"/>
    </row>
    <row r="95" spans="1:6" ht="12.75" customHeight="1" x14ac:dyDescent="0.2">
      <c r="A95" s="59" t="s">
        <v>47</v>
      </c>
      <c r="B95" s="468" t="e">
        <f>SUM(E83:E94)/IF(E89&gt;0,6,4.08)</f>
        <v>#DIV/0!</v>
      </c>
      <c r="C95" s="469"/>
      <c r="D95" s="469"/>
      <c r="E95" s="469"/>
      <c r="F95" s="466"/>
    </row>
  </sheetData>
  <sheetProtection selectLockedCells="1" selectUnlockedCells="1"/>
  <mergeCells count="36">
    <mergeCell ref="B79:C79"/>
    <mergeCell ref="F79:F95"/>
    <mergeCell ref="A80:A82"/>
    <mergeCell ref="A84:A85"/>
    <mergeCell ref="A87:A88"/>
    <mergeCell ref="A90:A93"/>
    <mergeCell ref="B95:E95"/>
    <mergeCell ref="B60:C60"/>
    <mergeCell ref="F60:F76"/>
    <mergeCell ref="A61:A63"/>
    <mergeCell ref="A65:A66"/>
    <mergeCell ref="A68:A69"/>
    <mergeCell ref="A71:A74"/>
    <mergeCell ref="B76:E76"/>
    <mergeCell ref="B40:C40"/>
    <mergeCell ref="F40:F56"/>
    <mergeCell ref="A41:A43"/>
    <mergeCell ref="A51:A54"/>
    <mergeCell ref="B56:E56"/>
    <mergeCell ref="A45:A46"/>
    <mergeCell ref="A48:A49"/>
    <mergeCell ref="H1:M1"/>
    <mergeCell ref="A2:A4"/>
    <mergeCell ref="A6:A7"/>
    <mergeCell ref="A12:A15"/>
    <mergeCell ref="B1:C1"/>
    <mergeCell ref="B17:E17"/>
    <mergeCell ref="B21:C21"/>
    <mergeCell ref="A22:A24"/>
    <mergeCell ref="A26:A27"/>
    <mergeCell ref="F1:F17"/>
    <mergeCell ref="F21:F37"/>
    <mergeCell ref="A9:A10"/>
    <mergeCell ref="A29:A30"/>
    <mergeCell ref="A32:A35"/>
    <mergeCell ref="B37:E37"/>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282"/>
  <sheetViews>
    <sheetView zoomScale="80" zoomScaleNormal="80" workbookViewId="0">
      <pane ySplit="1" topLeftCell="A2" activePane="bottomLeft" state="frozen"/>
      <selection pane="bottomLeft" activeCell="N10" sqref="N10"/>
    </sheetView>
  </sheetViews>
  <sheetFormatPr defaultRowHeight="12.75" x14ac:dyDescent="0.2"/>
  <cols>
    <col min="1" max="1" width="16" style="126" customWidth="1"/>
    <col min="2" max="2" width="38.7109375" style="126" customWidth="1"/>
    <col min="3" max="3" width="9.5703125" style="126" customWidth="1"/>
    <col min="4" max="6" width="45.7109375" style="126" customWidth="1"/>
    <col min="7" max="16384" width="9.140625" style="126"/>
  </cols>
  <sheetData>
    <row r="1" spans="1:6" x14ac:dyDescent="0.2">
      <c r="A1" s="128" t="s">
        <v>104</v>
      </c>
      <c r="B1" s="485" t="s">
        <v>113</v>
      </c>
      <c r="C1" s="475" t="s">
        <v>176</v>
      </c>
      <c r="D1" s="475" t="s">
        <v>54</v>
      </c>
      <c r="E1" s="475" t="s">
        <v>105</v>
      </c>
      <c r="F1" s="475" t="s">
        <v>106</v>
      </c>
    </row>
    <row r="2" spans="1:6" ht="9.9499999999999993" customHeight="1" x14ac:dyDescent="0.2">
      <c r="A2" s="129" t="s">
        <v>110</v>
      </c>
      <c r="B2" s="486"/>
      <c r="C2" s="476"/>
      <c r="D2" s="476"/>
      <c r="E2" s="476"/>
      <c r="F2" s="476"/>
    </row>
    <row r="3" spans="1:6" ht="9.9499999999999993" customHeight="1" x14ac:dyDescent="0.2">
      <c r="A3" s="129" t="s">
        <v>111</v>
      </c>
      <c r="B3" s="486"/>
      <c r="C3" s="476"/>
      <c r="D3" s="476"/>
      <c r="E3" s="476"/>
      <c r="F3" s="476"/>
    </row>
    <row r="4" spans="1:6" ht="9.9499999999999993" customHeight="1" x14ac:dyDescent="0.2">
      <c r="A4" s="130" t="s">
        <v>112</v>
      </c>
      <c r="B4" s="487"/>
      <c r="C4" s="484"/>
      <c r="D4" s="477"/>
      <c r="E4" s="477"/>
      <c r="F4" s="477"/>
    </row>
    <row r="5" spans="1:6" s="127" customFormat="1" ht="87.95" customHeight="1" x14ac:dyDescent="0.2">
      <c r="A5" s="478" t="s">
        <v>107</v>
      </c>
      <c r="B5" s="481">
        <f>GENITORIALITA!E2</f>
        <v>0</v>
      </c>
      <c r="C5" s="146">
        <v>0</v>
      </c>
      <c r="D5" s="145">
        <f>GENITORIALITA!H2</f>
        <v>0</v>
      </c>
      <c r="E5" s="145">
        <f>GENITORIALITA!I2</f>
        <v>0</v>
      </c>
      <c r="F5" s="145">
        <f>GENITORIALITA!J2</f>
        <v>0</v>
      </c>
    </row>
    <row r="6" spans="1:6" s="127" customFormat="1" ht="87.95" customHeight="1" x14ac:dyDescent="0.2">
      <c r="A6" s="479"/>
      <c r="B6" s="482"/>
      <c r="C6" s="146">
        <v>1</v>
      </c>
      <c r="D6" s="145">
        <f>GENITORIALITA!H3</f>
        <v>0</v>
      </c>
      <c r="E6" s="145">
        <f>GENITORIALITA!I3</f>
        <v>0</v>
      </c>
      <c r="F6" s="145">
        <f>GENITORIALITA!J3</f>
        <v>0</v>
      </c>
    </row>
    <row r="7" spans="1:6" s="127" customFormat="1" ht="87.95" customHeight="1" x14ac:dyDescent="0.2">
      <c r="A7" s="479"/>
      <c r="B7" s="482"/>
      <c r="C7" s="146">
        <v>2</v>
      </c>
      <c r="D7" s="145">
        <f>GENITORIALITA!H4</f>
        <v>0</v>
      </c>
      <c r="E7" s="145">
        <f>GENITORIALITA!I4</f>
        <v>0</v>
      </c>
      <c r="F7" s="145">
        <f>GENITORIALITA!J4</f>
        <v>0</v>
      </c>
    </row>
    <row r="8" spans="1:6" s="127" customFormat="1" ht="87.95" customHeight="1" x14ac:dyDescent="0.2">
      <c r="A8" s="479"/>
      <c r="B8" s="482"/>
      <c r="C8" s="146">
        <v>3</v>
      </c>
      <c r="D8" s="145">
        <f>GENITORIALITA!H5</f>
        <v>0</v>
      </c>
      <c r="E8" s="145">
        <f>GENITORIALITA!I5</f>
        <v>0</v>
      </c>
      <c r="F8" s="145">
        <f>GENITORIALITA!J5</f>
        <v>0</v>
      </c>
    </row>
    <row r="9" spans="1:6" s="127" customFormat="1" ht="87.95" customHeight="1" x14ac:dyDescent="0.2">
      <c r="A9" s="480"/>
      <c r="B9" s="483"/>
      <c r="C9" s="146">
        <v>4</v>
      </c>
      <c r="D9" s="145">
        <f>GENITORIALITA!H6</f>
        <v>0</v>
      </c>
      <c r="E9" s="145">
        <f>GENITORIALITA!I6</f>
        <v>0</v>
      </c>
      <c r="F9" s="145">
        <f>GENITORIALITA!J6</f>
        <v>0</v>
      </c>
    </row>
    <row r="10" spans="1:6" s="127" customFormat="1" ht="87.95" customHeight="1" x14ac:dyDescent="0.2">
      <c r="A10" s="478" t="s">
        <v>107</v>
      </c>
      <c r="B10" s="481">
        <f>GENITORIALITA!E7</f>
        <v>0</v>
      </c>
      <c r="C10" s="146">
        <v>0</v>
      </c>
      <c r="D10" s="145">
        <f>GENITORIALITA!H7</f>
        <v>0</v>
      </c>
      <c r="E10" s="145">
        <f>GENITORIALITA!I7</f>
        <v>0</v>
      </c>
      <c r="F10" s="145">
        <f>GENITORIALITA!J7</f>
        <v>0</v>
      </c>
    </row>
    <row r="11" spans="1:6" s="127" customFormat="1" ht="87.95" customHeight="1" x14ac:dyDescent="0.2">
      <c r="A11" s="479"/>
      <c r="B11" s="482"/>
      <c r="C11" s="146">
        <v>1</v>
      </c>
      <c r="D11" s="145">
        <f>GENITORIALITA!H8</f>
        <v>0</v>
      </c>
      <c r="E11" s="145">
        <f>GENITORIALITA!I8</f>
        <v>0</v>
      </c>
      <c r="F11" s="145">
        <f>GENITORIALITA!J8</f>
        <v>0</v>
      </c>
    </row>
    <row r="12" spans="1:6" s="127" customFormat="1" ht="87.95" customHeight="1" x14ac:dyDescent="0.2">
      <c r="A12" s="479"/>
      <c r="B12" s="482"/>
      <c r="C12" s="146">
        <v>2</v>
      </c>
      <c r="D12" s="145">
        <f>GENITORIALITA!H9</f>
        <v>0</v>
      </c>
      <c r="E12" s="145">
        <f>GENITORIALITA!I9</f>
        <v>0</v>
      </c>
      <c r="F12" s="145">
        <f>GENITORIALITA!J9</f>
        <v>0</v>
      </c>
    </row>
    <row r="13" spans="1:6" s="127" customFormat="1" ht="87.95" customHeight="1" x14ac:dyDescent="0.2">
      <c r="A13" s="479"/>
      <c r="B13" s="482"/>
      <c r="C13" s="146">
        <v>3</v>
      </c>
      <c r="D13" s="145">
        <f>GENITORIALITA!H10</f>
        <v>0</v>
      </c>
      <c r="E13" s="145">
        <f>GENITORIALITA!I10</f>
        <v>0</v>
      </c>
      <c r="F13" s="145">
        <f>GENITORIALITA!J10</f>
        <v>0</v>
      </c>
    </row>
    <row r="14" spans="1:6" s="127" customFormat="1" ht="87.95" customHeight="1" x14ac:dyDescent="0.2">
      <c r="A14" s="480"/>
      <c r="B14" s="483"/>
      <c r="C14" s="146">
        <v>4</v>
      </c>
      <c r="D14" s="145">
        <f>GENITORIALITA!H11</f>
        <v>0</v>
      </c>
      <c r="E14" s="145">
        <f>GENITORIALITA!I11</f>
        <v>0</v>
      </c>
      <c r="F14" s="145">
        <f>GENITORIALITA!J11</f>
        <v>0</v>
      </c>
    </row>
    <row r="15" spans="1:6" s="127" customFormat="1" ht="87.95" customHeight="1" x14ac:dyDescent="0.2">
      <c r="A15" s="478" t="s">
        <v>107</v>
      </c>
      <c r="B15" s="481">
        <f>GENITORIALITA!E12</f>
        <v>0</v>
      </c>
      <c r="C15" s="146">
        <v>0</v>
      </c>
      <c r="D15" s="145">
        <f>GENITORIALITA!H12</f>
        <v>0</v>
      </c>
      <c r="E15" s="145">
        <f>GENITORIALITA!I12</f>
        <v>0</v>
      </c>
      <c r="F15" s="145">
        <f>GENITORIALITA!J12</f>
        <v>0</v>
      </c>
    </row>
    <row r="16" spans="1:6" s="127" customFormat="1" ht="87.95" customHeight="1" x14ac:dyDescent="0.2">
      <c r="A16" s="479"/>
      <c r="B16" s="482"/>
      <c r="C16" s="146">
        <v>1</v>
      </c>
      <c r="D16" s="145">
        <f>GENITORIALITA!H13</f>
        <v>0</v>
      </c>
      <c r="E16" s="145">
        <f>GENITORIALITA!I13</f>
        <v>0</v>
      </c>
      <c r="F16" s="145">
        <f>GENITORIALITA!J13</f>
        <v>0</v>
      </c>
    </row>
    <row r="17" spans="1:6" s="127" customFormat="1" ht="87.95" customHeight="1" x14ac:dyDescent="0.2">
      <c r="A17" s="479"/>
      <c r="B17" s="482"/>
      <c r="C17" s="146">
        <v>2</v>
      </c>
      <c r="D17" s="145">
        <f>GENITORIALITA!H14</f>
        <v>0</v>
      </c>
      <c r="E17" s="145">
        <f>GENITORIALITA!I14</f>
        <v>0</v>
      </c>
      <c r="F17" s="145">
        <f>GENITORIALITA!J14</f>
        <v>0</v>
      </c>
    </row>
    <row r="18" spans="1:6" s="127" customFormat="1" ht="87.95" customHeight="1" x14ac:dyDescent="0.2">
      <c r="A18" s="479"/>
      <c r="B18" s="482"/>
      <c r="C18" s="146">
        <v>3</v>
      </c>
      <c r="D18" s="145">
        <f>GENITORIALITA!H15</f>
        <v>0</v>
      </c>
      <c r="E18" s="145">
        <f>GENITORIALITA!I15</f>
        <v>0</v>
      </c>
      <c r="F18" s="145">
        <f>GENITORIALITA!J15</f>
        <v>0</v>
      </c>
    </row>
    <row r="19" spans="1:6" s="127" customFormat="1" ht="87.95" customHeight="1" x14ac:dyDescent="0.2">
      <c r="A19" s="480"/>
      <c r="B19" s="483"/>
      <c r="C19" s="146">
        <v>4</v>
      </c>
      <c r="D19" s="145">
        <f>GENITORIALITA!H16</f>
        <v>0</v>
      </c>
      <c r="E19" s="145">
        <f>GENITORIALITA!I16</f>
        <v>0</v>
      </c>
      <c r="F19" s="145">
        <f>GENITORIALITA!J16</f>
        <v>0</v>
      </c>
    </row>
    <row r="20" spans="1:6" s="127" customFormat="1" ht="87.95" customHeight="1" x14ac:dyDescent="0.2">
      <c r="A20" s="478" t="s">
        <v>107</v>
      </c>
      <c r="B20" s="481">
        <f>GENITORIALITA!E18</f>
        <v>0</v>
      </c>
      <c r="C20" s="146">
        <v>0</v>
      </c>
      <c r="D20" s="145">
        <f>GENITORIALITA!H18</f>
        <v>0</v>
      </c>
      <c r="E20" s="145">
        <f>GENITORIALITA!I18</f>
        <v>0</v>
      </c>
      <c r="F20" s="145">
        <f>GENITORIALITA!J18</f>
        <v>0</v>
      </c>
    </row>
    <row r="21" spans="1:6" s="127" customFormat="1" ht="87.95" customHeight="1" x14ac:dyDescent="0.2">
      <c r="A21" s="479"/>
      <c r="B21" s="482"/>
      <c r="C21" s="146">
        <v>1</v>
      </c>
      <c r="D21" s="145">
        <f>GENITORIALITA!H19</f>
        <v>0</v>
      </c>
      <c r="E21" s="145">
        <f>GENITORIALITA!I19</f>
        <v>0</v>
      </c>
      <c r="F21" s="145">
        <f>GENITORIALITA!J19</f>
        <v>0</v>
      </c>
    </row>
    <row r="22" spans="1:6" s="127" customFormat="1" ht="87.95" customHeight="1" x14ac:dyDescent="0.2">
      <c r="A22" s="479"/>
      <c r="B22" s="482"/>
      <c r="C22" s="146">
        <v>2</v>
      </c>
      <c r="D22" s="145">
        <f>GENITORIALITA!H20</f>
        <v>0</v>
      </c>
      <c r="E22" s="145">
        <f>GENITORIALITA!I20</f>
        <v>0</v>
      </c>
      <c r="F22" s="145">
        <f>GENITORIALITA!J20</f>
        <v>0</v>
      </c>
    </row>
    <row r="23" spans="1:6" s="127" customFormat="1" ht="87.95" customHeight="1" x14ac:dyDescent="0.2">
      <c r="A23" s="479"/>
      <c r="B23" s="482"/>
      <c r="C23" s="146">
        <v>3</v>
      </c>
      <c r="D23" s="145">
        <f>GENITORIALITA!H21</f>
        <v>0</v>
      </c>
      <c r="E23" s="145">
        <f>GENITORIALITA!I21</f>
        <v>0</v>
      </c>
      <c r="F23" s="145">
        <f>GENITORIALITA!J21</f>
        <v>0</v>
      </c>
    </row>
    <row r="24" spans="1:6" s="127" customFormat="1" ht="87.95" customHeight="1" x14ac:dyDescent="0.2">
      <c r="A24" s="480"/>
      <c r="B24" s="483"/>
      <c r="C24" s="146">
        <v>4</v>
      </c>
      <c r="D24" s="145">
        <f>GENITORIALITA!H22</f>
        <v>0</v>
      </c>
      <c r="E24" s="145">
        <f>GENITORIALITA!I22</f>
        <v>0</v>
      </c>
      <c r="F24" s="145">
        <f>GENITORIALITA!J22</f>
        <v>0</v>
      </c>
    </row>
    <row r="25" spans="1:6" s="127" customFormat="1" ht="87.95" customHeight="1" x14ac:dyDescent="0.2">
      <c r="A25" s="478" t="s">
        <v>107</v>
      </c>
      <c r="B25" s="481">
        <f>GENITORIALITA!E23</f>
        <v>0</v>
      </c>
      <c r="C25" s="146">
        <v>0</v>
      </c>
      <c r="D25" s="145">
        <f>GENITORIALITA!H23</f>
        <v>0</v>
      </c>
      <c r="E25" s="145">
        <f>GENITORIALITA!I23</f>
        <v>0</v>
      </c>
      <c r="F25" s="145">
        <f>GENITORIALITA!J23</f>
        <v>0</v>
      </c>
    </row>
    <row r="26" spans="1:6" s="127" customFormat="1" ht="87.95" customHeight="1" x14ac:dyDescent="0.2">
      <c r="A26" s="479"/>
      <c r="B26" s="482"/>
      <c r="C26" s="146">
        <v>1</v>
      </c>
      <c r="D26" s="145">
        <f>GENITORIALITA!H24</f>
        <v>0</v>
      </c>
      <c r="E26" s="145">
        <f>GENITORIALITA!I24</f>
        <v>0</v>
      </c>
      <c r="F26" s="145">
        <f>GENITORIALITA!J24</f>
        <v>0</v>
      </c>
    </row>
    <row r="27" spans="1:6" s="127" customFormat="1" ht="87.95" customHeight="1" x14ac:dyDescent="0.2">
      <c r="A27" s="479"/>
      <c r="B27" s="482"/>
      <c r="C27" s="146">
        <v>2</v>
      </c>
      <c r="D27" s="145">
        <f>GENITORIALITA!H25</f>
        <v>0</v>
      </c>
      <c r="E27" s="145">
        <f>GENITORIALITA!I25</f>
        <v>0</v>
      </c>
      <c r="F27" s="145">
        <f>GENITORIALITA!J25</f>
        <v>0</v>
      </c>
    </row>
    <row r="28" spans="1:6" s="127" customFormat="1" ht="87.95" customHeight="1" x14ac:dyDescent="0.2">
      <c r="A28" s="479"/>
      <c r="B28" s="482"/>
      <c r="C28" s="146">
        <v>3</v>
      </c>
      <c r="D28" s="145">
        <f>GENITORIALITA!H26</f>
        <v>0</v>
      </c>
      <c r="E28" s="145">
        <f>GENITORIALITA!I26</f>
        <v>0</v>
      </c>
      <c r="F28" s="145">
        <f>GENITORIALITA!J26</f>
        <v>0</v>
      </c>
    </row>
    <row r="29" spans="1:6" s="127" customFormat="1" ht="87.95" customHeight="1" x14ac:dyDescent="0.2">
      <c r="A29" s="480"/>
      <c r="B29" s="483"/>
      <c r="C29" s="146">
        <v>4</v>
      </c>
      <c r="D29" s="145">
        <f>GENITORIALITA!H27</f>
        <v>0</v>
      </c>
      <c r="E29" s="145">
        <f>GENITORIALITA!I27</f>
        <v>0</v>
      </c>
      <c r="F29" s="145">
        <f>GENITORIALITA!J27</f>
        <v>0</v>
      </c>
    </row>
    <row r="30" spans="1:6" s="127" customFormat="1" ht="87.95" customHeight="1" x14ac:dyDescent="0.2">
      <c r="A30" s="478" t="s">
        <v>107</v>
      </c>
      <c r="B30" s="481">
        <f>GENITORIALITA!E29</f>
        <v>0</v>
      </c>
      <c r="C30" s="146">
        <v>0</v>
      </c>
      <c r="D30" s="145">
        <f>GENITORIALITA!H29</f>
        <v>0</v>
      </c>
      <c r="E30" s="145">
        <f>GENITORIALITA!I29</f>
        <v>0</v>
      </c>
      <c r="F30" s="145">
        <f>GENITORIALITA!J29</f>
        <v>0</v>
      </c>
    </row>
    <row r="31" spans="1:6" s="127" customFormat="1" ht="87.95" customHeight="1" x14ac:dyDescent="0.2">
      <c r="A31" s="479"/>
      <c r="B31" s="482"/>
      <c r="C31" s="146">
        <v>1</v>
      </c>
      <c r="D31" s="145">
        <f>GENITORIALITA!H30</f>
        <v>0</v>
      </c>
      <c r="E31" s="145">
        <f>GENITORIALITA!I30</f>
        <v>0</v>
      </c>
      <c r="F31" s="145">
        <f>GENITORIALITA!J30</f>
        <v>0</v>
      </c>
    </row>
    <row r="32" spans="1:6" s="127" customFormat="1" ht="87.95" customHeight="1" x14ac:dyDescent="0.2">
      <c r="A32" s="479"/>
      <c r="B32" s="482"/>
      <c r="C32" s="146">
        <v>2</v>
      </c>
      <c r="D32" s="145">
        <f>GENITORIALITA!H31</f>
        <v>0</v>
      </c>
      <c r="E32" s="145">
        <f>GENITORIALITA!I31</f>
        <v>0</v>
      </c>
      <c r="F32" s="145">
        <f>GENITORIALITA!J31</f>
        <v>0</v>
      </c>
    </row>
    <row r="33" spans="1:6" s="127" customFormat="1" ht="87.95" customHeight="1" x14ac:dyDescent="0.2">
      <c r="A33" s="479"/>
      <c r="B33" s="482"/>
      <c r="C33" s="146">
        <v>3</v>
      </c>
      <c r="D33" s="145">
        <f>GENITORIALITA!H32</f>
        <v>0</v>
      </c>
      <c r="E33" s="145">
        <f>GENITORIALITA!I32</f>
        <v>0</v>
      </c>
      <c r="F33" s="145">
        <f>GENITORIALITA!J32</f>
        <v>0</v>
      </c>
    </row>
    <row r="34" spans="1:6" s="127" customFormat="1" ht="87.95" customHeight="1" x14ac:dyDescent="0.2">
      <c r="A34" s="480"/>
      <c r="B34" s="483"/>
      <c r="C34" s="146">
        <v>4</v>
      </c>
      <c r="D34" s="145">
        <f>GENITORIALITA!H33</f>
        <v>0</v>
      </c>
      <c r="E34" s="145">
        <f>GENITORIALITA!I33</f>
        <v>0</v>
      </c>
      <c r="F34" s="145">
        <f>GENITORIALITA!J33</f>
        <v>0</v>
      </c>
    </row>
    <row r="35" spans="1:6" s="127" customFormat="1" ht="87.95" customHeight="1" x14ac:dyDescent="0.2">
      <c r="A35" s="478" t="s">
        <v>107</v>
      </c>
      <c r="B35" s="481">
        <f>GENITORIALITA!E34</f>
        <v>0</v>
      </c>
      <c r="C35" s="146">
        <v>0</v>
      </c>
      <c r="D35" s="145">
        <f>GENITORIALITA!H34</f>
        <v>0</v>
      </c>
      <c r="E35" s="145">
        <f>GENITORIALITA!I34</f>
        <v>0</v>
      </c>
      <c r="F35" s="145">
        <f>GENITORIALITA!J34</f>
        <v>0</v>
      </c>
    </row>
    <row r="36" spans="1:6" s="127" customFormat="1" ht="87.95" customHeight="1" x14ac:dyDescent="0.2">
      <c r="A36" s="479"/>
      <c r="B36" s="482"/>
      <c r="C36" s="146">
        <v>1</v>
      </c>
      <c r="D36" s="145">
        <f>GENITORIALITA!H35</f>
        <v>0</v>
      </c>
      <c r="E36" s="145">
        <f>GENITORIALITA!I35</f>
        <v>0</v>
      </c>
      <c r="F36" s="145">
        <f>GENITORIALITA!J35</f>
        <v>0</v>
      </c>
    </row>
    <row r="37" spans="1:6" s="127" customFormat="1" ht="87.95" customHeight="1" x14ac:dyDescent="0.2">
      <c r="A37" s="479"/>
      <c r="B37" s="482"/>
      <c r="C37" s="146">
        <v>2</v>
      </c>
      <c r="D37" s="145">
        <f>GENITORIALITA!H36</f>
        <v>0</v>
      </c>
      <c r="E37" s="145">
        <f>GENITORIALITA!I36</f>
        <v>0</v>
      </c>
      <c r="F37" s="145">
        <f>GENITORIALITA!J36</f>
        <v>0</v>
      </c>
    </row>
    <row r="38" spans="1:6" s="127" customFormat="1" ht="87.95" customHeight="1" x14ac:dyDescent="0.2">
      <c r="A38" s="479"/>
      <c r="B38" s="482"/>
      <c r="C38" s="146">
        <v>3</v>
      </c>
      <c r="D38" s="145">
        <f>GENITORIALITA!H37</f>
        <v>0</v>
      </c>
      <c r="E38" s="145">
        <f>GENITORIALITA!I37</f>
        <v>0</v>
      </c>
      <c r="F38" s="145">
        <f>GENITORIALITA!J37</f>
        <v>0</v>
      </c>
    </row>
    <row r="39" spans="1:6" s="127" customFormat="1" ht="87.95" customHeight="1" x14ac:dyDescent="0.2">
      <c r="A39" s="480"/>
      <c r="B39" s="483"/>
      <c r="C39" s="146">
        <v>4</v>
      </c>
      <c r="D39" s="145">
        <f>GENITORIALITA!H38</f>
        <v>0</v>
      </c>
      <c r="E39" s="145">
        <f>GENITORIALITA!I38</f>
        <v>0</v>
      </c>
      <c r="F39" s="145">
        <f>GENITORIALITA!J38</f>
        <v>0</v>
      </c>
    </row>
    <row r="40" spans="1:6" s="127" customFormat="1" ht="87.95" customHeight="1" x14ac:dyDescent="0.2">
      <c r="A40" s="478" t="s">
        <v>107</v>
      </c>
      <c r="B40" s="481">
        <f>GENITORIALITA!E379</f>
        <v>0</v>
      </c>
      <c r="C40" s="146">
        <v>0</v>
      </c>
      <c r="D40" s="145">
        <f>GENITORIALITA!H39</f>
        <v>0</v>
      </c>
      <c r="E40" s="145">
        <f>GENITORIALITA!I39</f>
        <v>0</v>
      </c>
      <c r="F40" s="145">
        <f>GENITORIALITA!J39</f>
        <v>0</v>
      </c>
    </row>
    <row r="41" spans="1:6" s="127" customFormat="1" ht="87.95" customHeight="1" x14ac:dyDescent="0.2">
      <c r="A41" s="479"/>
      <c r="B41" s="482"/>
      <c r="C41" s="146">
        <v>1</v>
      </c>
      <c r="D41" s="145">
        <f>GENITORIALITA!H40</f>
        <v>0</v>
      </c>
      <c r="E41" s="145">
        <f>GENITORIALITA!I40</f>
        <v>0</v>
      </c>
      <c r="F41" s="145">
        <f>GENITORIALITA!J40</f>
        <v>0</v>
      </c>
    </row>
    <row r="42" spans="1:6" s="127" customFormat="1" ht="87.95" customHeight="1" x14ac:dyDescent="0.2">
      <c r="A42" s="479"/>
      <c r="B42" s="482"/>
      <c r="C42" s="146">
        <v>2</v>
      </c>
      <c r="D42" s="145">
        <f>GENITORIALITA!H41</f>
        <v>0</v>
      </c>
      <c r="E42" s="145">
        <f>GENITORIALITA!I41</f>
        <v>0</v>
      </c>
      <c r="F42" s="145">
        <f>GENITORIALITA!J41</f>
        <v>0</v>
      </c>
    </row>
    <row r="43" spans="1:6" s="127" customFormat="1" ht="87.95" customHeight="1" x14ac:dyDescent="0.2">
      <c r="A43" s="479"/>
      <c r="B43" s="482"/>
      <c r="C43" s="146">
        <v>3</v>
      </c>
      <c r="D43" s="145">
        <f>GENITORIALITA!H42</f>
        <v>0</v>
      </c>
      <c r="E43" s="145">
        <f>GENITORIALITA!I42</f>
        <v>0</v>
      </c>
      <c r="F43" s="145">
        <f>GENITORIALITA!J42</f>
        <v>0</v>
      </c>
    </row>
    <row r="44" spans="1:6" s="127" customFormat="1" ht="87.95" customHeight="1" x14ac:dyDescent="0.2">
      <c r="A44" s="480"/>
      <c r="B44" s="483"/>
      <c r="C44" s="146">
        <v>4</v>
      </c>
      <c r="D44" s="145">
        <f>GENITORIALITA!H43</f>
        <v>0</v>
      </c>
      <c r="E44" s="145">
        <f>GENITORIALITA!I43</f>
        <v>0</v>
      </c>
      <c r="F44" s="145">
        <f>GENITORIALITA!J43</f>
        <v>0</v>
      </c>
    </row>
    <row r="45" spans="1:6" s="127" customFormat="1" ht="87.95" customHeight="1" x14ac:dyDescent="0.2">
      <c r="A45" s="478" t="s">
        <v>107</v>
      </c>
      <c r="B45" s="481">
        <f>GENITORIALITA!E44</f>
        <v>0</v>
      </c>
      <c r="C45" s="146">
        <v>0</v>
      </c>
      <c r="D45" s="145">
        <f>GENITORIALITA!H44</f>
        <v>0</v>
      </c>
      <c r="E45" s="145">
        <f>GENITORIALITA!I44</f>
        <v>0</v>
      </c>
      <c r="F45" s="145">
        <f>GENITORIALITA!J44</f>
        <v>0</v>
      </c>
    </row>
    <row r="46" spans="1:6" s="127" customFormat="1" ht="87.95" customHeight="1" x14ac:dyDescent="0.2">
      <c r="A46" s="479"/>
      <c r="B46" s="482"/>
      <c r="C46" s="146">
        <v>1</v>
      </c>
      <c r="D46" s="145">
        <f>GENITORIALITA!H45</f>
        <v>0</v>
      </c>
      <c r="E46" s="145">
        <f>GENITORIALITA!I45</f>
        <v>0</v>
      </c>
      <c r="F46" s="145">
        <f>GENITORIALITA!J45</f>
        <v>0</v>
      </c>
    </row>
    <row r="47" spans="1:6" s="127" customFormat="1" ht="87.95" customHeight="1" x14ac:dyDescent="0.2">
      <c r="A47" s="479"/>
      <c r="B47" s="482"/>
      <c r="C47" s="146">
        <v>2</v>
      </c>
      <c r="D47" s="145">
        <f>GENITORIALITA!H46</f>
        <v>0</v>
      </c>
      <c r="E47" s="145">
        <f>GENITORIALITA!I46</f>
        <v>0</v>
      </c>
      <c r="F47" s="145">
        <f>GENITORIALITA!J46</f>
        <v>0</v>
      </c>
    </row>
    <row r="48" spans="1:6" s="127" customFormat="1" ht="87.95" customHeight="1" x14ac:dyDescent="0.2">
      <c r="A48" s="479"/>
      <c r="B48" s="482"/>
      <c r="C48" s="146">
        <v>3</v>
      </c>
      <c r="D48" s="145">
        <f>GENITORIALITA!H47</f>
        <v>0</v>
      </c>
      <c r="E48" s="145">
        <f>GENITORIALITA!I47</f>
        <v>0</v>
      </c>
      <c r="F48" s="145">
        <f>GENITORIALITA!J47</f>
        <v>0</v>
      </c>
    </row>
    <row r="49" spans="1:6" s="127" customFormat="1" ht="87.95" customHeight="1" x14ac:dyDescent="0.2">
      <c r="A49" s="480"/>
      <c r="B49" s="483"/>
      <c r="C49" s="146">
        <v>4</v>
      </c>
      <c r="D49" s="145">
        <f>GENITORIALITA!H48</f>
        <v>0</v>
      </c>
      <c r="E49" s="145">
        <f>GENITORIALITA!I48</f>
        <v>0</v>
      </c>
      <c r="F49" s="145">
        <f>GENITORIALITA!J48</f>
        <v>0</v>
      </c>
    </row>
    <row r="50" spans="1:6" s="127" customFormat="1" ht="87.95" customHeight="1" x14ac:dyDescent="0.2">
      <c r="A50" s="478" t="s">
        <v>107</v>
      </c>
      <c r="B50" s="481">
        <f>GENITORIALITA!E49</f>
        <v>0</v>
      </c>
      <c r="C50" s="146">
        <v>0</v>
      </c>
      <c r="D50" s="145">
        <f>GENITORIALITA!H49</f>
        <v>0</v>
      </c>
      <c r="E50" s="145">
        <f>GENITORIALITA!I49</f>
        <v>0</v>
      </c>
      <c r="F50" s="145">
        <f>GENITORIALITA!J49</f>
        <v>0</v>
      </c>
    </row>
    <row r="51" spans="1:6" s="127" customFormat="1" ht="87.95" customHeight="1" x14ac:dyDescent="0.2">
      <c r="A51" s="479"/>
      <c r="B51" s="482"/>
      <c r="C51" s="146">
        <v>1</v>
      </c>
      <c r="D51" s="145">
        <f>GENITORIALITA!H50</f>
        <v>0</v>
      </c>
      <c r="E51" s="145">
        <f>GENITORIALITA!I50</f>
        <v>0</v>
      </c>
      <c r="F51" s="145">
        <f>GENITORIALITA!J50</f>
        <v>0</v>
      </c>
    </row>
    <row r="52" spans="1:6" s="127" customFormat="1" ht="87.95" customHeight="1" x14ac:dyDescent="0.2">
      <c r="A52" s="479"/>
      <c r="B52" s="482"/>
      <c r="C52" s="146">
        <v>2</v>
      </c>
      <c r="D52" s="145">
        <f>GENITORIALITA!H51</f>
        <v>0</v>
      </c>
      <c r="E52" s="145">
        <f>GENITORIALITA!I51</f>
        <v>0</v>
      </c>
      <c r="F52" s="145">
        <f>GENITORIALITA!J51</f>
        <v>0</v>
      </c>
    </row>
    <row r="53" spans="1:6" s="127" customFormat="1" ht="87.95" customHeight="1" x14ac:dyDescent="0.2">
      <c r="A53" s="479"/>
      <c r="B53" s="482"/>
      <c r="C53" s="146">
        <v>3</v>
      </c>
      <c r="D53" s="145">
        <f>GENITORIALITA!H52</f>
        <v>0</v>
      </c>
      <c r="E53" s="145">
        <f>GENITORIALITA!I52</f>
        <v>0</v>
      </c>
      <c r="F53" s="145">
        <f>GENITORIALITA!J52</f>
        <v>0</v>
      </c>
    </row>
    <row r="54" spans="1:6" s="127" customFormat="1" ht="87.95" customHeight="1" x14ac:dyDescent="0.2">
      <c r="A54" s="480"/>
      <c r="B54" s="483"/>
      <c r="C54" s="146">
        <v>4</v>
      </c>
      <c r="D54" s="145">
        <f>GENITORIALITA!H53</f>
        <v>0</v>
      </c>
      <c r="E54" s="145">
        <f>GENITORIALITA!I53</f>
        <v>0</v>
      </c>
      <c r="F54" s="145">
        <f>GENITORIALITA!J53</f>
        <v>0</v>
      </c>
    </row>
    <row r="55" spans="1:6" s="127" customFormat="1" ht="87.95" customHeight="1" x14ac:dyDescent="0.2">
      <c r="A55" s="478" t="s">
        <v>107</v>
      </c>
      <c r="B55" s="481">
        <f>GENITORIALITA!E54</f>
        <v>0</v>
      </c>
      <c r="C55" s="146">
        <v>0</v>
      </c>
      <c r="D55" s="145">
        <f>GENITORIALITA!H54</f>
        <v>0</v>
      </c>
      <c r="E55" s="145">
        <f>GENITORIALITA!I54</f>
        <v>0</v>
      </c>
      <c r="F55" s="145">
        <f>GENITORIALITA!J54</f>
        <v>0</v>
      </c>
    </row>
    <row r="56" spans="1:6" s="127" customFormat="1" ht="87.95" customHeight="1" x14ac:dyDescent="0.2">
      <c r="A56" s="479"/>
      <c r="B56" s="482"/>
      <c r="C56" s="146">
        <v>1</v>
      </c>
      <c r="D56" s="145">
        <f>GENITORIALITA!H55</f>
        <v>0</v>
      </c>
      <c r="E56" s="145">
        <f>GENITORIALITA!I55</f>
        <v>0</v>
      </c>
      <c r="F56" s="145">
        <f>GENITORIALITA!J55</f>
        <v>0</v>
      </c>
    </row>
    <row r="57" spans="1:6" s="127" customFormat="1" ht="87.95" customHeight="1" x14ac:dyDescent="0.2">
      <c r="A57" s="479"/>
      <c r="B57" s="482"/>
      <c r="C57" s="146">
        <v>2</v>
      </c>
      <c r="D57" s="145">
        <f>GENITORIALITA!H56</f>
        <v>0</v>
      </c>
      <c r="E57" s="145">
        <f>GENITORIALITA!I56</f>
        <v>0</v>
      </c>
      <c r="F57" s="145">
        <f>GENITORIALITA!J56</f>
        <v>0</v>
      </c>
    </row>
    <row r="58" spans="1:6" s="127" customFormat="1" ht="87.95" customHeight="1" x14ac:dyDescent="0.2">
      <c r="A58" s="479"/>
      <c r="B58" s="482"/>
      <c r="C58" s="146">
        <v>3</v>
      </c>
      <c r="D58" s="145">
        <f>GENITORIALITA!H57</f>
        <v>0</v>
      </c>
      <c r="E58" s="145">
        <f>GENITORIALITA!I57</f>
        <v>0</v>
      </c>
      <c r="F58" s="145">
        <f>GENITORIALITA!J57</f>
        <v>0</v>
      </c>
    </row>
    <row r="59" spans="1:6" s="127" customFormat="1" ht="87.95" customHeight="1" x14ac:dyDescent="0.2">
      <c r="A59" s="480"/>
      <c r="B59" s="483"/>
      <c r="C59" s="146">
        <v>4</v>
      </c>
      <c r="D59" s="145">
        <f>GENITORIALITA!H58</f>
        <v>0</v>
      </c>
      <c r="E59" s="145">
        <f>GENITORIALITA!I58</f>
        <v>0</v>
      </c>
      <c r="F59" s="145">
        <f>GENITORIALITA!J58</f>
        <v>0</v>
      </c>
    </row>
    <row r="60" spans="1:6" s="127" customFormat="1" ht="87.95" customHeight="1" x14ac:dyDescent="0.2">
      <c r="A60" s="478" t="s">
        <v>107</v>
      </c>
      <c r="B60" s="481">
        <f>GENITORIALITA!E59</f>
        <v>0</v>
      </c>
      <c r="C60" s="146">
        <v>0</v>
      </c>
      <c r="D60" s="145">
        <f>GENITORIALITA!H59</f>
        <v>0</v>
      </c>
      <c r="E60" s="145">
        <f>GENITORIALITA!I59</f>
        <v>0</v>
      </c>
      <c r="F60" s="145">
        <f>GENITORIALITA!J59</f>
        <v>0</v>
      </c>
    </row>
    <row r="61" spans="1:6" s="127" customFormat="1" ht="87.95" customHeight="1" x14ac:dyDescent="0.2">
      <c r="A61" s="479"/>
      <c r="B61" s="482"/>
      <c r="C61" s="146">
        <v>1</v>
      </c>
      <c r="D61" s="145">
        <f>GENITORIALITA!H60</f>
        <v>0</v>
      </c>
      <c r="E61" s="145">
        <f>GENITORIALITA!I60</f>
        <v>0</v>
      </c>
      <c r="F61" s="145">
        <f>GENITORIALITA!J60</f>
        <v>0</v>
      </c>
    </row>
    <row r="62" spans="1:6" s="127" customFormat="1" ht="87.95" customHeight="1" x14ac:dyDescent="0.2">
      <c r="A62" s="479"/>
      <c r="B62" s="482"/>
      <c r="C62" s="146">
        <v>2</v>
      </c>
      <c r="D62" s="145">
        <f>GENITORIALITA!H61</f>
        <v>0</v>
      </c>
      <c r="E62" s="145">
        <f>GENITORIALITA!I61</f>
        <v>0</v>
      </c>
      <c r="F62" s="145">
        <f>GENITORIALITA!J61</f>
        <v>0</v>
      </c>
    </row>
    <row r="63" spans="1:6" s="127" customFormat="1" ht="87.95" customHeight="1" x14ac:dyDescent="0.2">
      <c r="A63" s="479"/>
      <c r="B63" s="482"/>
      <c r="C63" s="146">
        <v>3</v>
      </c>
      <c r="D63" s="145">
        <f>GENITORIALITA!H62</f>
        <v>0</v>
      </c>
      <c r="E63" s="145">
        <f>GENITORIALITA!I62</f>
        <v>0</v>
      </c>
      <c r="F63" s="145">
        <f>GENITORIALITA!J62</f>
        <v>0</v>
      </c>
    </row>
    <row r="64" spans="1:6" s="127" customFormat="1" ht="87.95" customHeight="1" x14ac:dyDescent="0.2">
      <c r="A64" s="480"/>
      <c r="B64" s="483"/>
      <c r="C64" s="146">
        <v>4</v>
      </c>
      <c r="D64" s="145">
        <f>GENITORIALITA!H63</f>
        <v>0</v>
      </c>
      <c r="E64" s="145">
        <f>GENITORIALITA!I63</f>
        <v>0</v>
      </c>
      <c r="F64" s="145">
        <f>GENITORIALITA!J63</f>
        <v>0</v>
      </c>
    </row>
    <row r="65" spans="1:6" s="127" customFormat="1" ht="87.95" customHeight="1" x14ac:dyDescent="0.2">
      <c r="A65" s="478" t="s">
        <v>107</v>
      </c>
      <c r="B65" s="481">
        <f>GENITORIALITA!E65</f>
        <v>0</v>
      </c>
      <c r="C65" s="146">
        <v>0</v>
      </c>
      <c r="D65" s="145">
        <f>GENITORIALITA!H65</f>
        <v>0</v>
      </c>
      <c r="E65" s="145">
        <f>GENITORIALITA!I65</f>
        <v>0</v>
      </c>
      <c r="F65" s="145">
        <f>GENITORIALITA!J65</f>
        <v>0</v>
      </c>
    </row>
    <row r="66" spans="1:6" s="127" customFormat="1" ht="87.95" customHeight="1" x14ac:dyDescent="0.2">
      <c r="A66" s="479"/>
      <c r="B66" s="482"/>
      <c r="C66" s="146">
        <v>1</v>
      </c>
      <c r="D66" s="145">
        <f>GENITORIALITA!H66</f>
        <v>0</v>
      </c>
      <c r="E66" s="145">
        <f>GENITORIALITA!I66</f>
        <v>0</v>
      </c>
      <c r="F66" s="145">
        <f>GENITORIALITA!J66</f>
        <v>0</v>
      </c>
    </row>
    <row r="67" spans="1:6" s="127" customFormat="1" ht="87.95" customHeight="1" x14ac:dyDescent="0.2">
      <c r="A67" s="479"/>
      <c r="B67" s="482"/>
      <c r="C67" s="146">
        <v>2</v>
      </c>
      <c r="D67" s="145">
        <f>GENITORIALITA!H67</f>
        <v>0</v>
      </c>
      <c r="E67" s="145">
        <f>GENITORIALITA!I67</f>
        <v>0</v>
      </c>
      <c r="F67" s="145">
        <f>GENITORIALITA!J67</f>
        <v>0</v>
      </c>
    </row>
    <row r="68" spans="1:6" s="127" customFormat="1" ht="87.95" customHeight="1" x14ac:dyDescent="0.2">
      <c r="A68" s="479"/>
      <c r="B68" s="482"/>
      <c r="C68" s="146">
        <v>3</v>
      </c>
      <c r="D68" s="145">
        <f>GENITORIALITA!H68</f>
        <v>0</v>
      </c>
      <c r="E68" s="145">
        <f>GENITORIALITA!I68</f>
        <v>0</v>
      </c>
      <c r="F68" s="145">
        <f>GENITORIALITA!J68</f>
        <v>0</v>
      </c>
    </row>
    <row r="69" spans="1:6" s="127" customFormat="1" ht="87.95" customHeight="1" x14ac:dyDescent="0.2">
      <c r="A69" s="480"/>
      <c r="B69" s="483"/>
      <c r="C69" s="146">
        <v>4</v>
      </c>
      <c r="D69" s="145">
        <f>GENITORIALITA!H69</f>
        <v>0</v>
      </c>
      <c r="E69" s="145">
        <f>GENITORIALITA!I69</f>
        <v>0</v>
      </c>
      <c r="F69" s="145">
        <f>GENITORIALITA!J69</f>
        <v>0</v>
      </c>
    </row>
    <row r="70" spans="1:6" s="127" customFormat="1" ht="87.95" customHeight="1" x14ac:dyDescent="0.2">
      <c r="A70" s="478" t="s">
        <v>107</v>
      </c>
      <c r="B70" s="481">
        <f>GENITORIALITA!E70</f>
        <v>0</v>
      </c>
      <c r="C70" s="146">
        <v>0</v>
      </c>
      <c r="D70" s="145">
        <f>GENITORIALITA!H70</f>
        <v>0</v>
      </c>
      <c r="E70" s="145">
        <f>GENITORIALITA!I70</f>
        <v>0</v>
      </c>
      <c r="F70" s="145">
        <f>GENITORIALITA!J70</f>
        <v>0</v>
      </c>
    </row>
    <row r="71" spans="1:6" s="127" customFormat="1" ht="87.95" customHeight="1" x14ac:dyDescent="0.2">
      <c r="A71" s="479"/>
      <c r="B71" s="482"/>
      <c r="C71" s="146">
        <v>1</v>
      </c>
      <c r="D71" s="145">
        <f>GENITORIALITA!H71</f>
        <v>0</v>
      </c>
      <c r="E71" s="145">
        <f>GENITORIALITA!I71</f>
        <v>0</v>
      </c>
      <c r="F71" s="145">
        <f>GENITORIALITA!J71</f>
        <v>0</v>
      </c>
    </row>
    <row r="72" spans="1:6" s="127" customFormat="1" ht="87.95" customHeight="1" x14ac:dyDescent="0.2">
      <c r="A72" s="479"/>
      <c r="B72" s="482"/>
      <c r="C72" s="146">
        <v>2</v>
      </c>
      <c r="D72" s="145">
        <f>GENITORIALITA!H72</f>
        <v>0</v>
      </c>
      <c r="E72" s="145">
        <f>GENITORIALITA!I72</f>
        <v>0</v>
      </c>
      <c r="F72" s="145">
        <f>GENITORIALITA!J72</f>
        <v>0</v>
      </c>
    </row>
    <row r="73" spans="1:6" s="127" customFormat="1" ht="87.95" customHeight="1" x14ac:dyDescent="0.2">
      <c r="A73" s="479"/>
      <c r="B73" s="482"/>
      <c r="C73" s="146">
        <v>3</v>
      </c>
      <c r="D73" s="145">
        <f>GENITORIALITA!H73</f>
        <v>0</v>
      </c>
      <c r="E73" s="145">
        <f>GENITORIALITA!I73</f>
        <v>0</v>
      </c>
      <c r="F73" s="145">
        <f>GENITORIALITA!J73</f>
        <v>0</v>
      </c>
    </row>
    <row r="74" spans="1:6" s="127" customFormat="1" ht="87.95" customHeight="1" x14ac:dyDescent="0.2">
      <c r="A74" s="480"/>
      <c r="B74" s="483"/>
      <c r="C74" s="146">
        <v>4</v>
      </c>
      <c r="D74" s="145">
        <f>GENITORIALITA!H74</f>
        <v>0</v>
      </c>
      <c r="E74" s="145">
        <f>GENITORIALITA!I74</f>
        <v>0</v>
      </c>
      <c r="F74" s="145">
        <f>GENITORIALITA!J74</f>
        <v>0</v>
      </c>
    </row>
    <row r="75" spans="1:6" s="127" customFormat="1" ht="87.95" customHeight="1" x14ac:dyDescent="0.2">
      <c r="A75" s="478" t="s">
        <v>107</v>
      </c>
      <c r="B75" s="481">
        <f>GENITORIALITA!E75</f>
        <v>0</v>
      </c>
      <c r="C75" s="146">
        <v>0</v>
      </c>
      <c r="D75" s="145">
        <f>GENITORIALITA!H75</f>
        <v>0</v>
      </c>
      <c r="E75" s="145">
        <f>GENITORIALITA!I75</f>
        <v>0</v>
      </c>
      <c r="F75" s="145">
        <f>GENITORIALITA!J75</f>
        <v>0</v>
      </c>
    </row>
    <row r="76" spans="1:6" s="127" customFormat="1" ht="87.95" customHeight="1" x14ac:dyDescent="0.2">
      <c r="A76" s="479"/>
      <c r="B76" s="482"/>
      <c r="C76" s="146">
        <v>1</v>
      </c>
      <c r="D76" s="145">
        <f>GENITORIALITA!H76</f>
        <v>0</v>
      </c>
      <c r="E76" s="145">
        <f>GENITORIALITA!I76</f>
        <v>0</v>
      </c>
      <c r="F76" s="145">
        <f>GENITORIALITA!J76</f>
        <v>0</v>
      </c>
    </row>
    <row r="77" spans="1:6" s="127" customFormat="1" ht="87.95" customHeight="1" x14ac:dyDescent="0.2">
      <c r="A77" s="479"/>
      <c r="B77" s="482"/>
      <c r="C77" s="146">
        <v>2</v>
      </c>
      <c r="D77" s="145">
        <f>GENITORIALITA!H77</f>
        <v>0</v>
      </c>
      <c r="E77" s="145">
        <f>GENITORIALITA!I77</f>
        <v>0</v>
      </c>
      <c r="F77" s="145">
        <f>GENITORIALITA!J77</f>
        <v>0</v>
      </c>
    </row>
    <row r="78" spans="1:6" s="127" customFormat="1" ht="87.95" customHeight="1" x14ac:dyDescent="0.2">
      <c r="A78" s="479"/>
      <c r="B78" s="482"/>
      <c r="C78" s="146">
        <v>3</v>
      </c>
      <c r="D78" s="145">
        <f>GENITORIALITA!H78</f>
        <v>0</v>
      </c>
      <c r="E78" s="145">
        <f>GENITORIALITA!I78</f>
        <v>0</v>
      </c>
      <c r="F78" s="145">
        <f>GENITORIALITA!J78</f>
        <v>0</v>
      </c>
    </row>
    <row r="79" spans="1:6" s="127" customFormat="1" ht="87.95" customHeight="1" x14ac:dyDescent="0.2">
      <c r="A79" s="480"/>
      <c r="B79" s="483"/>
      <c r="C79" s="146">
        <v>4</v>
      </c>
      <c r="D79" s="145">
        <f>GENITORIALITA!H79</f>
        <v>0</v>
      </c>
      <c r="E79" s="145">
        <f>GENITORIALITA!I79</f>
        <v>0</v>
      </c>
      <c r="F79" s="145">
        <f>GENITORIALITA!J79</f>
        <v>0</v>
      </c>
    </row>
    <row r="80" spans="1:6" s="127" customFormat="1" ht="87.95" customHeight="1" x14ac:dyDescent="0.2">
      <c r="A80" s="478" t="s">
        <v>107</v>
      </c>
      <c r="B80" s="481">
        <f>GENITORIALITA!E80</f>
        <v>0</v>
      </c>
      <c r="C80" s="146">
        <v>0</v>
      </c>
      <c r="D80" s="145">
        <f>GENITORIALITA!H80</f>
        <v>0</v>
      </c>
      <c r="E80" s="145">
        <f>GENITORIALITA!I80</f>
        <v>0</v>
      </c>
      <c r="F80" s="145">
        <f>GENITORIALITA!J80</f>
        <v>0</v>
      </c>
    </row>
    <row r="81" spans="1:6" s="127" customFormat="1" ht="87.95" customHeight="1" x14ac:dyDescent="0.2">
      <c r="A81" s="479"/>
      <c r="B81" s="482"/>
      <c r="C81" s="146">
        <v>1</v>
      </c>
      <c r="D81" s="145">
        <f>GENITORIALITA!H81</f>
        <v>0</v>
      </c>
      <c r="E81" s="145">
        <f>GENITORIALITA!I81</f>
        <v>0</v>
      </c>
      <c r="F81" s="145">
        <f>GENITORIALITA!J81</f>
        <v>0</v>
      </c>
    </row>
    <row r="82" spans="1:6" s="127" customFormat="1" ht="87.95" customHeight="1" x14ac:dyDescent="0.2">
      <c r="A82" s="479"/>
      <c r="B82" s="482"/>
      <c r="C82" s="146">
        <v>2</v>
      </c>
      <c r="D82" s="145">
        <f>GENITORIALITA!H82</f>
        <v>0</v>
      </c>
      <c r="E82" s="145">
        <f>GENITORIALITA!I82</f>
        <v>0</v>
      </c>
      <c r="F82" s="145">
        <f>GENITORIALITA!J82</f>
        <v>0</v>
      </c>
    </row>
    <row r="83" spans="1:6" s="127" customFormat="1" ht="87.95" customHeight="1" x14ac:dyDescent="0.2">
      <c r="A83" s="479"/>
      <c r="B83" s="482"/>
      <c r="C83" s="146">
        <v>3</v>
      </c>
      <c r="D83" s="145">
        <f>GENITORIALITA!H83</f>
        <v>0</v>
      </c>
      <c r="E83" s="145">
        <f>GENITORIALITA!I83</f>
        <v>0</v>
      </c>
      <c r="F83" s="145">
        <f>GENITORIALITA!J83</f>
        <v>0</v>
      </c>
    </row>
    <row r="84" spans="1:6" s="127" customFormat="1" ht="87.95" customHeight="1" x14ac:dyDescent="0.2">
      <c r="A84" s="480"/>
      <c r="B84" s="483"/>
      <c r="C84" s="146">
        <v>4</v>
      </c>
      <c r="D84" s="145">
        <f>GENITORIALITA!H84</f>
        <v>0</v>
      </c>
      <c r="E84" s="145">
        <f>GENITORIALITA!I84</f>
        <v>0</v>
      </c>
      <c r="F84" s="145">
        <f>GENITORIALITA!J84</f>
        <v>0</v>
      </c>
    </row>
    <row r="85" spans="1:6" s="127" customFormat="1" ht="87.95" customHeight="1" x14ac:dyDescent="0.2">
      <c r="A85" s="478" t="s">
        <v>107</v>
      </c>
      <c r="B85" s="481">
        <f>GENITORIALITA!E85</f>
        <v>0</v>
      </c>
      <c r="C85" s="146">
        <v>0</v>
      </c>
      <c r="D85" s="145">
        <f>GENITORIALITA!H85</f>
        <v>0</v>
      </c>
      <c r="E85" s="145">
        <f>GENITORIALITA!I85</f>
        <v>0</v>
      </c>
      <c r="F85" s="145">
        <f>GENITORIALITA!J85</f>
        <v>0</v>
      </c>
    </row>
    <row r="86" spans="1:6" s="127" customFormat="1" ht="87.95" customHeight="1" x14ac:dyDescent="0.2">
      <c r="A86" s="479"/>
      <c r="B86" s="482"/>
      <c r="C86" s="146">
        <v>1</v>
      </c>
      <c r="D86" s="145">
        <f>GENITORIALITA!H86</f>
        <v>0</v>
      </c>
      <c r="E86" s="145">
        <f>GENITORIALITA!I86</f>
        <v>0</v>
      </c>
      <c r="F86" s="145">
        <f>GENITORIALITA!J86</f>
        <v>0</v>
      </c>
    </row>
    <row r="87" spans="1:6" s="127" customFormat="1" ht="87.95" customHeight="1" x14ac:dyDescent="0.2">
      <c r="A87" s="479"/>
      <c r="B87" s="482"/>
      <c r="C87" s="146">
        <v>2</v>
      </c>
      <c r="D87" s="145">
        <f>GENITORIALITA!H87</f>
        <v>0</v>
      </c>
      <c r="E87" s="145">
        <f>GENITORIALITA!I87</f>
        <v>0</v>
      </c>
      <c r="F87" s="145">
        <f>GENITORIALITA!J87</f>
        <v>0</v>
      </c>
    </row>
    <row r="88" spans="1:6" s="127" customFormat="1" ht="87.95" customHeight="1" x14ac:dyDescent="0.2">
      <c r="A88" s="479"/>
      <c r="B88" s="482"/>
      <c r="C88" s="146">
        <v>3</v>
      </c>
      <c r="D88" s="145">
        <f>GENITORIALITA!H88</f>
        <v>0</v>
      </c>
      <c r="E88" s="145">
        <f>GENITORIALITA!I88</f>
        <v>0</v>
      </c>
      <c r="F88" s="145">
        <f>GENITORIALITA!J88</f>
        <v>0</v>
      </c>
    </row>
    <row r="89" spans="1:6" s="127" customFormat="1" ht="87.95" customHeight="1" x14ac:dyDescent="0.2">
      <c r="A89" s="480"/>
      <c r="B89" s="483"/>
      <c r="C89" s="146">
        <v>4</v>
      </c>
      <c r="D89" s="145">
        <f>GENITORIALITA!H89</f>
        <v>0</v>
      </c>
      <c r="E89" s="145">
        <f>GENITORIALITA!I89</f>
        <v>0</v>
      </c>
      <c r="F89" s="145">
        <f>GENITORIALITA!J89</f>
        <v>0</v>
      </c>
    </row>
    <row r="90" spans="1:6" s="127" customFormat="1" ht="87.95" customHeight="1" x14ac:dyDescent="0.2">
      <c r="A90" s="478" t="s">
        <v>107</v>
      </c>
      <c r="B90" s="481">
        <f>GENITORIALITA!E91</f>
        <v>0</v>
      </c>
      <c r="C90" s="146">
        <v>0</v>
      </c>
      <c r="D90" s="145">
        <f>GENITORIALITA!H91</f>
        <v>0</v>
      </c>
      <c r="E90" s="145">
        <f>GENITORIALITA!I91</f>
        <v>0</v>
      </c>
      <c r="F90" s="145">
        <f>GENITORIALITA!J91</f>
        <v>0</v>
      </c>
    </row>
    <row r="91" spans="1:6" s="127" customFormat="1" ht="87.95" customHeight="1" x14ac:dyDescent="0.2">
      <c r="A91" s="479"/>
      <c r="B91" s="482"/>
      <c r="C91" s="146">
        <v>1</v>
      </c>
      <c r="D91" s="145">
        <f>GENITORIALITA!H92</f>
        <v>0</v>
      </c>
      <c r="E91" s="145">
        <f>GENITORIALITA!I92</f>
        <v>0</v>
      </c>
      <c r="F91" s="145">
        <f>GENITORIALITA!J92</f>
        <v>0</v>
      </c>
    </row>
    <row r="92" spans="1:6" s="127" customFormat="1" ht="87.95" customHeight="1" x14ac:dyDescent="0.2">
      <c r="A92" s="479"/>
      <c r="B92" s="482"/>
      <c r="C92" s="146">
        <v>2</v>
      </c>
      <c r="D92" s="145">
        <f>GENITORIALITA!H93</f>
        <v>0</v>
      </c>
      <c r="E92" s="145">
        <f>GENITORIALITA!I93</f>
        <v>0</v>
      </c>
      <c r="F92" s="145">
        <f>GENITORIALITA!J93</f>
        <v>0</v>
      </c>
    </row>
    <row r="93" spans="1:6" s="127" customFormat="1" ht="87.95" customHeight="1" x14ac:dyDescent="0.2">
      <c r="A93" s="479"/>
      <c r="B93" s="482"/>
      <c r="C93" s="146">
        <v>3</v>
      </c>
      <c r="D93" s="145">
        <f>GENITORIALITA!H94</f>
        <v>0</v>
      </c>
      <c r="E93" s="145">
        <f>GENITORIALITA!I94</f>
        <v>0</v>
      </c>
      <c r="F93" s="145">
        <f>GENITORIALITA!J94</f>
        <v>0</v>
      </c>
    </row>
    <row r="94" spans="1:6" s="127" customFormat="1" ht="87.95" customHeight="1" x14ac:dyDescent="0.2">
      <c r="A94" s="480"/>
      <c r="B94" s="483"/>
      <c r="C94" s="146">
        <v>4</v>
      </c>
      <c r="D94" s="145">
        <f>GENITORIALITA!H95</f>
        <v>0</v>
      </c>
      <c r="E94" s="145">
        <f>GENITORIALITA!I95</f>
        <v>0</v>
      </c>
      <c r="F94" s="145">
        <f>GENITORIALITA!J95</f>
        <v>0</v>
      </c>
    </row>
    <row r="95" spans="1:6" s="127" customFormat="1" ht="87.95" customHeight="1" x14ac:dyDescent="0.2">
      <c r="A95" s="478" t="s">
        <v>107</v>
      </c>
      <c r="B95" s="481">
        <f>GENITORIALITA!E96</f>
        <v>0</v>
      </c>
      <c r="C95" s="146">
        <v>0</v>
      </c>
      <c r="D95" s="145">
        <f>GENITORIALITA!H96</f>
        <v>0</v>
      </c>
      <c r="E95" s="145">
        <f>GENITORIALITA!I96</f>
        <v>0</v>
      </c>
      <c r="F95" s="145">
        <f>GENITORIALITA!J96</f>
        <v>0</v>
      </c>
    </row>
    <row r="96" spans="1:6" s="127" customFormat="1" ht="87.95" customHeight="1" x14ac:dyDescent="0.2">
      <c r="A96" s="479"/>
      <c r="B96" s="482"/>
      <c r="C96" s="146">
        <v>1</v>
      </c>
      <c r="D96" s="145">
        <f>GENITORIALITA!H97</f>
        <v>0</v>
      </c>
      <c r="E96" s="145">
        <f>GENITORIALITA!I97</f>
        <v>0</v>
      </c>
      <c r="F96" s="145">
        <f>GENITORIALITA!J97</f>
        <v>0</v>
      </c>
    </row>
    <row r="97" spans="1:6" s="127" customFormat="1" ht="87.95" customHeight="1" x14ac:dyDescent="0.2">
      <c r="A97" s="479"/>
      <c r="B97" s="482"/>
      <c r="C97" s="146">
        <v>2</v>
      </c>
      <c r="D97" s="145">
        <f>GENITORIALITA!H98</f>
        <v>0</v>
      </c>
      <c r="E97" s="145">
        <f>GENITORIALITA!I98</f>
        <v>0</v>
      </c>
      <c r="F97" s="145">
        <f>GENITORIALITA!J98</f>
        <v>0</v>
      </c>
    </row>
    <row r="98" spans="1:6" s="127" customFormat="1" ht="87.95" customHeight="1" x14ac:dyDescent="0.2">
      <c r="A98" s="479"/>
      <c r="B98" s="482"/>
      <c r="C98" s="146">
        <v>3</v>
      </c>
      <c r="D98" s="145">
        <f>GENITORIALITA!H99</f>
        <v>0</v>
      </c>
      <c r="E98" s="145">
        <f>GENITORIALITA!I99</f>
        <v>0</v>
      </c>
      <c r="F98" s="145">
        <f>GENITORIALITA!J99</f>
        <v>0</v>
      </c>
    </row>
    <row r="99" spans="1:6" s="127" customFormat="1" ht="87.95" customHeight="1" x14ac:dyDescent="0.2">
      <c r="A99" s="480"/>
      <c r="B99" s="483"/>
      <c r="C99" s="146">
        <v>4</v>
      </c>
      <c r="D99" s="145">
        <f>GENITORIALITA!H100</f>
        <v>0</v>
      </c>
      <c r="E99" s="145">
        <f>GENITORIALITA!I100</f>
        <v>0</v>
      </c>
      <c r="F99" s="145">
        <f>GENITORIALITA!J100</f>
        <v>0</v>
      </c>
    </row>
    <row r="100" spans="1:6" s="127" customFormat="1" ht="87.95" customHeight="1" x14ac:dyDescent="0.2">
      <c r="A100" s="478" t="s">
        <v>107</v>
      </c>
      <c r="B100" s="481">
        <f>GENITORIALITA!E101</f>
        <v>0</v>
      </c>
      <c r="C100" s="146">
        <v>0</v>
      </c>
      <c r="D100" s="145">
        <f>GENITORIALITA!H101</f>
        <v>0</v>
      </c>
      <c r="E100" s="145">
        <f>GENITORIALITA!I101</f>
        <v>0</v>
      </c>
      <c r="F100" s="145">
        <f>GENITORIALITA!J101</f>
        <v>0</v>
      </c>
    </row>
    <row r="101" spans="1:6" s="127" customFormat="1" ht="87.95" customHeight="1" x14ac:dyDescent="0.2">
      <c r="A101" s="479"/>
      <c r="B101" s="482"/>
      <c r="C101" s="146">
        <v>1</v>
      </c>
      <c r="D101" s="145">
        <f>GENITORIALITA!H102</f>
        <v>0</v>
      </c>
      <c r="E101" s="145">
        <f>GENITORIALITA!I102</f>
        <v>0</v>
      </c>
      <c r="F101" s="145">
        <f>GENITORIALITA!J102</f>
        <v>0</v>
      </c>
    </row>
    <row r="102" spans="1:6" s="127" customFormat="1" ht="87.95" customHeight="1" x14ac:dyDescent="0.2">
      <c r="A102" s="479"/>
      <c r="B102" s="482"/>
      <c r="C102" s="146">
        <v>2</v>
      </c>
      <c r="D102" s="145">
        <f>GENITORIALITA!H103</f>
        <v>0</v>
      </c>
      <c r="E102" s="145">
        <f>GENITORIALITA!I103</f>
        <v>0</v>
      </c>
      <c r="F102" s="145">
        <f>GENITORIALITA!J103</f>
        <v>0</v>
      </c>
    </row>
    <row r="103" spans="1:6" s="127" customFormat="1" ht="87.95" customHeight="1" x14ac:dyDescent="0.2">
      <c r="A103" s="479"/>
      <c r="B103" s="482"/>
      <c r="C103" s="146">
        <v>3</v>
      </c>
      <c r="D103" s="145">
        <f>GENITORIALITA!H104</f>
        <v>0</v>
      </c>
      <c r="E103" s="145">
        <f>GENITORIALITA!I104</f>
        <v>0</v>
      </c>
      <c r="F103" s="145">
        <f>GENITORIALITA!J104</f>
        <v>0</v>
      </c>
    </row>
    <row r="104" spans="1:6" s="127" customFormat="1" ht="87.95" customHeight="1" x14ac:dyDescent="0.2">
      <c r="A104" s="480"/>
      <c r="B104" s="483"/>
      <c r="C104" s="146">
        <v>4</v>
      </c>
      <c r="D104" s="145">
        <f>GENITORIALITA!H105</f>
        <v>0</v>
      </c>
      <c r="E104" s="145">
        <f>GENITORIALITA!I105</f>
        <v>0</v>
      </c>
      <c r="F104" s="145">
        <f>GENITORIALITA!J105</f>
        <v>0</v>
      </c>
    </row>
    <row r="105" spans="1:6" s="127" customFormat="1" ht="15" customHeight="1" x14ac:dyDescent="0.2">
      <c r="A105" s="491"/>
      <c r="B105" s="492"/>
      <c r="C105" s="492"/>
      <c r="D105" s="492"/>
      <c r="E105" s="492"/>
      <c r="F105" s="493"/>
    </row>
    <row r="106" spans="1:6" s="127" customFormat="1" ht="87.95" customHeight="1" x14ac:dyDescent="0.2">
      <c r="A106" s="478" t="s">
        <v>108</v>
      </c>
      <c r="B106" s="488">
        <f>MINORE!E2</f>
        <v>0</v>
      </c>
      <c r="C106" s="146">
        <v>0</v>
      </c>
      <c r="D106" s="145">
        <f>MINORE!H2</f>
        <v>0</v>
      </c>
      <c r="E106" s="145">
        <f>MINORE!I2</f>
        <v>0</v>
      </c>
      <c r="F106" s="145">
        <f>MINORE!J2</f>
        <v>0</v>
      </c>
    </row>
    <row r="107" spans="1:6" s="127" customFormat="1" ht="87.95" customHeight="1" x14ac:dyDescent="0.2">
      <c r="A107" s="479"/>
      <c r="B107" s="489"/>
      <c r="C107" s="146">
        <v>1</v>
      </c>
      <c r="D107" s="145">
        <f>MINORE!H3</f>
        <v>0</v>
      </c>
      <c r="E107" s="145">
        <f>MINORE!I3</f>
        <v>0</v>
      </c>
      <c r="F107" s="145">
        <f>MINORE!J3</f>
        <v>0</v>
      </c>
    </row>
    <row r="108" spans="1:6" s="127" customFormat="1" ht="87.95" customHeight="1" x14ac:dyDescent="0.2">
      <c r="A108" s="479"/>
      <c r="B108" s="489"/>
      <c r="C108" s="146">
        <v>2</v>
      </c>
      <c r="D108" s="145">
        <f>MINORE!H4</f>
        <v>0</v>
      </c>
      <c r="E108" s="145">
        <f>MINORE!I4</f>
        <v>0</v>
      </c>
      <c r="F108" s="145">
        <f>MINORE!J4</f>
        <v>0</v>
      </c>
    </row>
    <row r="109" spans="1:6" s="127" customFormat="1" ht="87.95" customHeight="1" x14ac:dyDescent="0.2">
      <c r="A109" s="479"/>
      <c r="B109" s="489"/>
      <c r="C109" s="146">
        <v>3</v>
      </c>
      <c r="D109" s="145">
        <f>MINORE!H5</f>
        <v>0</v>
      </c>
      <c r="E109" s="145">
        <f>MINORE!I5</f>
        <v>0</v>
      </c>
      <c r="F109" s="145">
        <f>MINORE!J5</f>
        <v>0</v>
      </c>
    </row>
    <row r="110" spans="1:6" s="127" customFormat="1" ht="87.95" customHeight="1" x14ac:dyDescent="0.2">
      <c r="A110" s="480"/>
      <c r="B110" s="490"/>
      <c r="C110" s="146">
        <v>4</v>
      </c>
      <c r="D110" s="145">
        <f>MINORE!H6</f>
        <v>0</v>
      </c>
      <c r="E110" s="145">
        <f>MINORE!I6</f>
        <v>0</v>
      </c>
      <c r="F110" s="145">
        <f>MINORE!J6</f>
        <v>0</v>
      </c>
    </row>
    <row r="111" spans="1:6" s="127" customFormat="1" ht="87.95" customHeight="1" x14ac:dyDescent="0.2">
      <c r="A111" s="478" t="s">
        <v>108</v>
      </c>
      <c r="B111" s="488">
        <f>MINORE!E7</f>
        <v>0</v>
      </c>
      <c r="C111" s="146">
        <v>0</v>
      </c>
      <c r="D111" s="145">
        <f>MINORE!H7</f>
        <v>0</v>
      </c>
      <c r="E111" s="145">
        <f>MINORE!I7</f>
        <v>0</v>
      </c>
      <c r="F111" s="145">
        <f>MINORE!J7</f>
        <v>0</v>
      </c>
    </row>
    <row r="112" spans="1:6" s="127" customFormat="1" ht="87.95" customHeight="1" x14ac:dyDescent="0.2">
      <c r="A112" s="479"/>
      <c r="B112" s="489"/>
      <c r="C112" s="146">
        <v>1</v>
      </c>
      <c r="D112" s="145">
        <f>MINORE!H8</f>
        <v>0</v>
      </c>
      <c r="E112" s="145">
        <f>MINORE!I8</f>
        <v>0</v>
      </c>
      <c r="F112" s="145">
        <f>MINORE!J8</f>
        <v>0</v>
      </c>
    </row>
    <row r="113" spans="1:6" s="127" customFormat="1" ht="87.95" customHeight="1" x14ac:dyDescent="0.2">
      <c r="A113" s="479"/>
      <c r="B113" s="489"/>
      <c r="C113" s="146">
        <v>2</v>
      </c>
      <c r="D113" s="145">
        <f>MINORE!H9</f>
        <v>0</v>
      </c>
      <c r="E113" s="145">
        <f>MINORE!I9</f>
        <v>0</v>
      </c>
      <c r="F113" s="145">
        <f>MINORE!J9</f>
        <v>0</v>
      </c>
    </row>
    <row r="114" spans="1:6" s="127" customFormat="1" ht="87.95" customHeight="1" x14ac:dyDescent="0.2">
      <c r="A114" s="479"/>
      <c r="B114" s="489"/>
      <c r="C114" s="146">
        <v>3</v>
      </c>
      <c r="D114" s="145">
        <f>MINORE!H10</f>
        <v>0</v>
      </c>
      <c r="E114" s="145">
        <f>MINORE!I10</f>
        <v>0</v>
      </c>
      <c r="F114" s="145">
        <f>MINORE!J10</f>
        <v>0</v>
      </c>
    </row>
    <row r="115" spans="1:6" s="127" customFormat="1" ht="87.95" customHeight="1" x14ac:dyDescent="0.2">
      <c r="A115" s="480"/>
      <c r="B115" s="490"/>
      <c r="C115" s="146">
        <v>4</v>
      </c>
      <c r="D115" s="145">
        <f>MINORE!H11</f>
        <v>0</v>
      </c>
      <c r="E115" s="145">
        <f>MINORE!I11</f>
        <v>0</v>
      </c>
      <c r="F115" s="145">
        <f>MINORE!J11</f>
        <v>0</v>
      </c>
    </row>
    <row r="116" spans="1:6" s="127" customFormat="1" ht="87.95" customHeight="1" x14ac:dyDescent="0.2">
      <c r="A116" s="478" t="s">
        <v>108</v>
      </c>
      <c r="B116" s="488" t="str">
        <f>MINORE!E12</f>
        <v xml:space="preserve"> </v>
      </c>
      <c r="C116" s="146">
        <v>0</v>
      </c>
      <c r="D116" s="145">
        <f>MINORE!H12</f>
        <v>0</v>
      </c>
      <c r="E116" s="145">
        <f>MINORE!I12</f>
        <v>0</v>
      </c>
      <c r="F116" s="145">
        <f>MINORE!J12</f>
        <v>0</v>
      </c>
    </row>
    <row r="117" spans="1:6" s="127" customFormat="1" ht="87.95" customHeight="1" x14ac:dyDescent="0.2">
      <c r="A117" s="479"/>
      <c r="B117" s="489"/>
      <c r="C117" s="146">
        <v>1</v>
      </c>
      <c r="D117" s="145">
        <f>MINORE!H13</f>
        <v>0</v>
      </c>
      <c r="E117" s="145">
        <f>MINORE!I13</f>
        <v>0</v>
      </c>
      <c r="F117" s="145">
        <f>MINORE!J13</f>
        <v>0</v>
      </c>
    </row>
    <row r="118" spans="1:6" s="127" customFormat="1" ht="87.95" customHeight="1" x14ac:dyDescent="0.2">
      <c r="A118" s="479"/>
      <c r="B118" s="489"/>
      <c r="C118" s="146">
        <v>2</v>
      </c>
      <c r="D118" s="145">
        <f>MINORE!H14</f>
        <v>0</v>
      </c>
      <c r="E118" s="145">
        <f>MINORE!I14</f>
        <v>0</v>
      </c>
      <c r="F118" s="145">
        <f>MINORE!J14</f>
        <v>0</v>
      </c>
    </row>
    <row r="119" spans="1:6" s="127" customFormat="1" ht="87.95" customHeight="1" x14ac:dyDescent="0.2">
      <c r="A119" s="479"/>
      <c r="B119" s="489"/>
      <c r="C119" s="146">
        <v>3</v>
      </c>
      <c r="D119" s="145">
        <f>MINORE!H15</f>
        <v>0</v>
      </c>
      <c r="E119" s="145">
        <f>MINORE!I15</f>
        <v>0</v>
      </c>
      <c r="F119" s="145">
        <f>MINORE!J15</f>
        <v>0</v>
      </c>
    </row>
    <row r="120" spans="1:6" s="127" customFormat="1" ht="87.95" customHeight="1" x14ac:dyDescent="0.2">
      <c r="A120" s="480"/>
      <c r="B120" s="490"/>
      <c r="C120" s="146">
        <v>4</v>
      </c>
      <c r="D120" s="145">
        <f>MINORE!H16</f>
        <v>0</v>
      </c>
      <c r="E120" s="145">
        <f>MINORE!I16</f>
        <v>0</v>
      </c>
      <c r="F120" s="145">
        <f>MINORE!J16</f>
        <v>0</v>
      </c>
    </row>
    <row r="121" spans="1:6" s="127" customFormat="1" ht="87.95" customHeight="1" x14ac:dyDescent="0.2">
      <c r="A121" s="478" t="s">
        <v>108</v>
      </c>
      <c r="B121" s="488">
        <f>MINORE!E17</f>
        <v>0</v>
      </c>
      <c r="C121" s="146">
        <v>0</v>
      </c>
      <c r="D121" s="145">
        <f>MINORE!H17</f>
        <v>0</v>
      </c>
      <c r="E121" s="145">
        <f>MINORE!I17</f>
        <v>0</v>
      </c>
      <c r="F121" s="145">
        <f>MINORE!J17</f>
        <v>0</v>
      </c>
    </row>
    <row r="122" spans="1:6" s="127" customFormat="1" ht="87.95" customHeight="1" x14ac:dyDescent="0.2">
      <c r="A122" s="479"/>
      <c r="B122" s="489"/>
      <c r="C122" s="146">
        <v>1</v>
      </c>
      <c r="D122" s="145">
        <f>MINORE!H18</f>
        <v>0</v>
      </c>
      <c r="E122" s="145">
        <f>MINORE!I18</f>
        <v>0</v>
      </c>
      <c r="F122" s="145">
        <f>MINORE!J18</f>
        <v>0</v>
      </c>
    </row>
    <row r="123" spans="1:6" s="127" customFormat="1" ht="87.95" customHeight="1" x14ac:dyDescent="0.2">
      <c r="A123" s="479"/>
      <c r="B123" s="489"/>
      <c r="C123" s="146">
        <v>2</v>
      </c>
      <c r="D123" s="145">
        <f>MINORE!H19</f>
        <v>0</v>
      </c>
      <c r="E123" s="145">
        <f>MINORE!I19</f>
        <v>0</v>
      </c>
      <c r="F123" s="145">
        <f>MINORE!J19</f>
        <v>0</v>
      </c>
    </row>
    <row r="124" spans="1:6" s="127" customFormat="1" ht="87.95" customHeight="1" x14ac:dyDescent="0.2">
      <c r="A124" s="479"/>
      <c r="B124" s="489"/>
      <c r="C124" s="146">
        <v>3</v>
      </c>
      <c r="D124" s="145">
        <f>MINORE!H20</f>
        <v>0</v>
      </c>
      <c r="E124" s="145">
        <f>MINORE!I20</f>
        <v>0</v>
      </c>
      <c r="F124" s="145">
        <f>MINORE!J20</f>
        <v>0</v>
      </c>
    </row>
    <row r="125" spans="1:6" s="127" customFormat="1" ht="87.95" customHeight="1" x14ac:dyDescent="0.2">
      <c r="A125" s="480"/>
      <c r="B125" s="490"/>
      <c r="C125" s="146">
        <v>4</v>
      </c>
      <c r="D125" s="145">
        <f>MINORE!H21</f>
        <v>0</v>
      </c>
      <c r="E125" s="145">
        <f>MINORE!I21</f>
        <v>0</v>
      </c>
      <c r="F125" s="145">
        <f>MINORE!J21</f>
        <v>0</v>
      </c>
    </row>
    <row r="126" spans="1:6" s="127" customFormat="1" ht="87.95" customHeight="1" x14ac:dyDescent="0.2">
      <c r="A126" s="478" t="s">
        <v>108</v>
      </c>
      <c r="B126" s="488">
        <f>MINORE!E23</f>
        <v>0</v>
      </c>
      <c r="C126" s="146">
        <v>0</v>
      </c>
      <c r="D126" s="145">
        <f>MINORE!H23</f>
        <v>0</v>
      </c>
      <c r="E126" s="145">
        <f>MINORE!I23</f>
        <v>0</v>
      </c>
      <c r="F126" s="145">
        <f>MINORE!J23</f>
        <v>0</v>
      </c>
    </row>
    <row r="127" spans="1:6" s="127" customFormat="1" ht="87.95" customHeight="1" x14ac:dyDescent="0.2">
      <c r="A127" s="479"/>
      <c r="B127" s="489"/>
      <c r="C127" s="146">
        <v>1</v>
      </c>
      <c r="D127" s="145">
        <f>MINORE!H24</f>
        <v>0</v>
      </c>
      <c r="E127" s="145">
        <f>MINORE!I24</f>
        <v>0</v>
      </c>
      <c r="F127" s="145">
        <f>MINORE!J24</f>
        <v>0</v>
      </c>
    </row>
    <row r="128" spans="1:6" s="127" customFormat="1" ht="87.95" customHeight="1" x14ac:dyDescent="0.2">
      <c r="A128" s="479"/>
      <c r="B128" s="489"/>
      <c r="C128" s="146">
        <v>2</v>
      </c>
      <c r="D128" s="145">
        <f>MINORE!H25</f>
        <v>0</v>
      </c>
      <c r="E128" s="145">
        <f>MINORE!I25</f>
        <v>0</v>
      </c>
      <c r="F128" s="145">
        <f>MINORE!J25</f>
        <v>0</v>
      </c>
    </row>
    <row r="129" spans="1:6" s="127" customFormat="1" ht="87.95" customHeight="1" x14ac:dyDescent="0.2">
      <c r="A129" s="479"/>
      <c r="B129" s="489"/>
      <c r="C129" s="146">
        <v>3</v>
      </c>
      <c r="D129" s="145">
        <f>MINORE!H26</f>
        <v>0</v>
      </c>
      <c r="E129" s="145">
        <f>MINORE!I26</f>
        <v>0</v>
      </c>
      <c r="F129" s="145">
        <f>MINORE!J26</f>
        <v>0</v>
      </c>
    </row>
    <row r="130" spans="1:6" s="127" customFormat="1" ht="87.95" customHeight="1" x14ac:dyDescent="0.2">
      <c r="A130" s="480"/>
      <c r="B130" s="490"/>
      <c r="C130" s="146">
        <v>4</v>
      </c>
      <c r="D130" s="145">
        <f>MINORE!H27</f>
        <v>0</v>
      </c>
      <c r="E130" s="145">
        <f>MINORE!I27</f>
        <v>0</v>
      </c>
      <c r="F130" s="145">
        <f>MINORE!J27</f>
        <v>0</v>
      </c>
    </row>
    <row r="131" spans="1:6" s="127" customFormat="1" ht="87.95" customHeight="1" x14ac:dyDescent="0.2">
      <c r="A131" s="478" t="s">
        <v>108</v>
      </c>
      <c r="B131" s="488">
        <f>MINORE!E28</f>
        <v>0</v>
      </c>
      <c r="C131" s="146">
        <v>0</v>
      </c>
      <c r="D131" s="145">
        <f>MINORE!H28</f>
        <v>0</v>
      </c>
      <c r="E131" s="145">
        <f>MINORE!I28</f>
        <v>0</v>
      </c>
      <c r="F131" s="145">
        <f>MINORE!J28</f>
        <v>0</v>
      </c>
    </row>
    <row r="132" spans="1:6" s="127" customFormat="1" ht="87.95" customHeight="1" x14ac:dyDescent="0.2">
      <c r="A132" s="479"/>
      <c r="B132" s="489"/>
      <c r="C132" s="146">
        <v>1</v>
      </c>
      <c r="D132" s="145">
        <f>MINORE!H29</f>
        <v>0</v>
      </c>
      <c r="E132" s="145">
        <f>MINORE!I29</f>
        <v>0</v>
      </c>
      <c r="F132" s="145">
        <f>MINORE!J29</f>
        <v>0</v>
      </c>
    </row>
    <row r="133" spans="1:6" s="127" customFormat="1" ht="87.95" customHeight="1" x14ac:dyDescent="0.2">
      <c r="A133" s="479"/>
      <c r="B133" s="489"/>
      <c r="C133" s="146">
        <v>2</v>
      </c>
      <c r="D133" s="145">
        <f>MINORE!H30</f>
        <v>0</v>
      </c>
      <c r="E133" s="145">
        <f>MINORE!I30</f>
        <v>0</v>
      </c>
      <c r="F133" s="145">
        <f>MINORE!J30</f>
        <v>0</v>
      </c>
    </row>
    <row r="134" spans="1:6" s="127" customFormat="1" ht="87.95" customHeight="1" x14ac:dyDescent="0.2">
      <c r="A134" s="479"/>
      <c r="B134" s="489"/>
      <c r="C134" s="146">
        <v>3</v>
      </c>
      <c r="D134" s="145">
        <f>MINORE!H31</f>
        <v>0</v>
      </c>
      <c r="E134" s="145">
        <f>MINORE!I31</f>
        <v>0</v>
      </c>
      <c r="F134" s="145">
        <f>MINORE!J31</f>
        <v>0</v>
      </c>
    </row>
    <row r="135" spans="1:6" s="127" customFormat="1" ht="87.95" customHeight="1" x14ac:dyDescent="0.2">
      <c r="A135" s="480"/>
      <c r="B135" s="490"/>
      <c r="C135" s="146">
        <v>4</v>
      </c>
      <c r="D135" s="145">
        <f>MINORE!H32</f>
        <v>0</v>
      </c>
      <c r="E135" s="145">
        <f>MINORE!I32</f>
        <v>0</v>
      </c>
      <c r="F135" s="145">
        <f>MINORE!J32</f>
        <v>0</v>
      </c>
    </row>
    <row r="136" spans="1:6" s="127" customFormat="1" ht="87.95" customHeight="1" x14ac:dyDescent="0.2">
      <c r="A136" s="478" t="s">
        <v>108</v>
      </c>
      <c r="B136" s="481">
        <f>MINORE!E33</f>
        <v>0</v>
      </c>
      <c r="C136" s="146">
        <v>0</v>
      </c>
      <c r="D136" s="145">
        <f>MINORE!H33</f>
        <v>0</v>
      </c>
      <c r="E136" s="145">
        <f>MINORE!I33</f>
        <v>0</v>
      </c>
      <c r="F136" s="145">
        <f>MINORE!J33</f>
        <v>0</v>
      </c>
    </row>
    <row r="137" spans="1:6" s="127" customFormat="1" ht="87.95" customHeight="1" x14ac:dyDescent="0.2">
      <c r="A137" s="479"/>
      <c r="B137" s="482"/>
      <c r="C137" s="146">
        <v>1</v>
      </c>
      <c r="D137" s="145">
        <f>MINORE!H34</f>
        <v>0</v>
      </c>
      <c r="E137" s="145">
        <f>MINORE!I34</f>
        <v>0</v>
      </c>
      <c r="F137" s="145">
        <f>MINORE!J34</f>
        <v>0</v>
      </c>
    </row>
    <row r="138" spans="1:6" s="127" customFormat="1" ht="87.95" customHeight="1" x14ac:dyDescent="0.2">
      <c r="A138" s="479"/>
      <c r="B138" s="482"/>
      <c r="C138" s="146">
        <v>2</v>
      </c>
      <c r="D138" s="145">
        <f>MINORE!H35</f>
        <v>0</v>
      </c>
      <c r="E138" s="145">
        <f>MINORE!I35</f>
        <v>0</v>
      </c>
      <c r="F138" s="145">
        <f>MINORE!J35</f>
        <v>0</v>
      </c>
    </row>
    <row r="139" spans="1:6" s="127" customFormat="1" ht="87.95" customHeight="1" x14ac:dyDescent="0.2">
      <c r="A139" s="479"/>
      <c r="B139" s="482"/>
      <c r="C139" s="146">
        <v>3</v>
      </c>
      <c r="D139" s="145">
        <f>MINORE!H36</f>
        <v>0</v>
      </c>
      <c r="E139" s="145">
        <f>MINORE!I36</f>
        <v>0</v>
      </c>
      <c r="F139" s="145">
        <f>MINORE!J36</f>
        <v>0</v>
      </c>
    </row>
    <row r="140" spans="1:6" s="127" customFormat="1" ht="87.95" customHeight="1" x14ac:dyDescent="0.2">
      <c r="A140" s="480"/>
      <c r="B140" s="483"/>
      <c r="C140" s="146">
        <v>4</v>
      </c>
      <c r="D140" s="145">
        <f>MINORE!H37</f>
        <v>0</v>
      </c>
      <c r="E140" s="145">
        <f>MINORE!I37</f>
        <v>0</v>
      </c>
      <c r="F140" s="145">
        <f>MINORE!J37</f>
        <v>0</v>
      </c>
    </row>
    <row r="141" spans="1:6" s="127" customFormat="1" ht="87.95" customHeight="1" x14ac:dyDescent="0.2">
      <c r="A141" s="478" t="s">
        <v>108</v>
      </c>
      <c r="B141" s="481">
        <f>MINORE!E38</f>
        <v>0</v>
      </c>
      <c r="C141" s="146">
        <v>0</v>
      </c>
      <c r="D141" s="145">
        <f>MINORE!H38</f>
        <v>0</v>
      </c>
      <c r="E141" s="145">
        <f>MINORE!I38</f>
        <v>0</v>
      </c>
      <c r="F141" s="145">
        <f>MINORE!J38</f>
        <v>0</v>
      </c>
    </row>
    <row r="142" spans="1:6" s="127" customFormat="1" ht="87.95" customHeight="1" x14ac:dyDescent="0.2">
      <c r="A142" s="479"/>
      <c r="B142" s="482"/>
      <c r="C142" s="146">
        <v>1</v>
      </c>
      <c r="D142" s="145">
        <f>MINORE!H39</f>
        <v>0</v>
      </c>
      <c r="E142" s="145">
        <f>MINORE!I39</f>
        <v>0</v>
      </c>
      <c r="F142" s="145">
        <f>MINORE!J39</f>
        <v>0</v>
      </c>
    </row>
    <row r="143" spans="1:6" s="127" customFormat="1" ht="87.95" customHeight="1" x14ac:dyDescent="0.2">
      <c r="A143" s="479"/>
      <c r="B143" s="482"/>
      <c r="C143" s="146">
        <v>2</v>
      </c>
      <c r="D143" s="145">
        <f>MINORE!H40</f>
        <v>0</v>
      </c>
      <c r="E143" s="145">
        <f>MINORE!I40</f>
        <v>0</v>
      </c>
      <c r="F143" s="145">
        <f>MINORE!J40</f>
        <v>0</v>
      </c>
    </row>
    <row r="144" spans="1:6" s="127" customFormat="1" ht="87.95" customHeight="1" x14ac:dyDescent="0.2">
      <c r="A144" s="479"/>
      <c r="B144" s="482"/>
      <c r="C144" s="146">
        <v>3</v>
      </c>
      <c r="D144" s="145">
        <f>MINORE!H41</f>
        <v>0</v>
      </c>
      <c r="E144" s="145">
        <f>MINORE!I41</f>
        <v>0</v>
      </c>
      <c r="F144" s="145">
        <f>MINORE!J41</f>
        <v>0</v>
      </c>
    </row>
    <row r="145" spans="1:6" s="127" customFormat="1" ht="87.95" customHeight="1" x14ac:dyDescent="0.2">
      <c r="A145" s="480"/>
      <c r="B145" s="483"/>
      <c r="C145" s="146">
        <v>4</v>
      </c>
      <c r="D145" s="145">
        <f>MINORE!H42</f>
        <v>0</v>
      </c>
      <c r="E145" s="145">
        <f>MINORE!I42</f>
        <v>0</v>
      </c>
      <c r="F145" s="145">
        <f>MINORE!J42</f>
        <v>0</v>
      </c>
    </row>
    <row r="146" spans="1:6" s="127" customFormat="1" ht="87.95" customHeight="1" x14ac:dyDescent="0.2">
      <c r="A146" s="478" t="s">
        <v>108</v>
      </c>
      <c r="B146" s="481">
        <f>MINORE!E44</f>
        <v>0</v>
      </c>
      <c r="C146" s="146">
        <v>0</v>
      </c>
      <c r="D146" s="145">
        <f>MINORE!H44</f>
        <v>0</v>
      </c>
      <c r="E146" s="145">
        <f>MINORE!I44</f>
        <v>0</v>
      </c>
      <c r="F146" s="145">
        <f>MINORE!J44</f>
        <v>0</v>
      </c>
    </row>
    <row r="147" spans="1:6" s="127" customFormat="1" ht="87.95" customHeight="1" x14ac:dyDescent="0.2">
      <c r="A147" s="479"/>
      <c r="B147" s="482"/>
      <c r="C147" s="146">
        <v>1</v>
      </c>
      <c r="D147" s="145">
        <f>MINORE!H45</f>
        <v>0</v>
      </c>
      <c r="E147" s="145">
        <f>MINORE!I45</f>
        <v>0</v>
      </c>
      <c r="F147" s="145">
        <f>MINORE!J45</f>
        <v>0</v>
      </c>
    </row>
    <row r="148" spans="1:6" s="127" customFormat="1" ht="87.95" customHeight="1" x14ac:dyDescent="0.2">
      <c r="A148" s="479"/>
      <c r="B148" s="482"/>
      <c r="C148" s="146">
        <v>2</v>
      </c>
      <c r="D148" s="145">
        <f>MINORE!H46</f>
        <v>0</v>
      </c>
      <c r="E148" s="145">
        <f>MINORE!I46</f>
        <v>0</v>
      </c>
      <c r="F148" s="145">
        <f>MINORE!J46</f>
        <v>0</v>
      </c>
    </row>
    <row r="149" spans="1:6" s="127" customFormat="1" ht="87.95" customHeight="1" x14ac:dyDescent="0.2">
      <c r="A149" s="479"/>
      <c r="B149" s="482"/>
      <c r="C149" s="146">
        <v>3</v>
      </c>
      <c r="D149" s="145">
        <f>MINORE!H47</f>
        <v>0</v>
      </c>
      <c r="E149" s="145">
        <f>MINORE!I47</f>
        <v>0</v>
      </c>
      <c r="F149" s="145">
        <f>MINORE!J47</f>
        <v>0</v>
      </c>
    </row>
    <row r="150" spans="1:6" s="127" customFormat="1" ht="87.95" customHeight="1" x14ac:dyDescent="0.2">
      <c r="A150" s="480"/>
      <c r="B150" s="483"/>
      <c r="C150" s="146">
        <v>4</v>
      </c>
      <c r="D150" s="145">
        <f>MINORE!H48</f>
        <v>0</v>
      </c>
      <c r="E150" s="145">
        <f>MINORE!I48</f>
        <v>0</v>
      </c>
      <c r="F150" s="145">
        <f>MINORE!J48</f>
        <v>0</v>
      </c>
    </row>
    <row r="151" spans="1:6" s="127" customFormat="1" ht="87.95" customHeight="1" x14ac:dyDescent="0.2">
      <c r="A151" s="478" t="s">
        <v>108</v>
      </c>
      <c r="B151" s="481" t="str">
        <f>MINORE!E49</f>
        <v>ESPLICITAZIONE E RISPETTO DEI LIMITI PERSONALI</v>
      </c>
      <c r="C151" s="146">
        <v>0</v>
      </c>
      <c r="D151" s="145">
        <f>MINORE!H49</f>
        <v>0</v>
      </c>
      <c r="E151" s="145">
        <f>MINORE!I49</f>
        <v>0</v>
      </c>
      <c r="F151" s="145">
        <f>MINORE!J49</f>
        <v>0</v>
      </c>
    </row>
    <row r="152" spans="1:6" s="127" customFormat="1" ht="87.95" customHeight="1" x14ac:dyDescent="0.2">
      <c r="A152" s="479"/>
      <c r="B152" s="482"/>
      <c r="C152" s="146">
        <v>1</v>
      </c>
      <c r="D152" s="145">
        <f>MINORE!H50</f>
        <v>0</v>
      </c>
      <c r="E152" s="145">
        <f>MINORE!I50</f>
        <v>0</v>
      </c>
      <c r="F152" s="145">
        <f>MINORE!J50</f>
        <v>0</v>
      </c>
    </row>
    <row r="153" spans="1:6" s="127" customFormat="1" ht="87.95" customHeight="1" x14ac:dyDescent="0.2">
      <c r="A153" s="479"/>
      <c r="B153" s="482"/>
      <c r="C153" s="146">
        <v>2</v>
      </c>
      <c r="D153" s="145">
        <f>MINORE!H51</f>
        <v>0</v>
      </c>
      <c r="E153" s="145">
        <f>MINORE!I51</f>
        <v>0</v>
      </c>
      <c r="F153" s="145">
        <f>MINORE!J51</f>
        <v>0</v>
      </c>
    </row>
    <row r="154" spans="1:6" s="127" customFormat="1" ht="87.95" customHeight="1" x14ac:dyDescent="0.2">
      <c r="A154" s="479"/>
      <c r="B154" s="482"/>
      <c r="C154" s="146">
        <v>3</v>
      </c>
      <c r="D154" s="145">
        <f>MINORE!H52</f>
        <v>0</v>
      </c>
      <c r="E154" s="145">
        <f>MINORE!I52</f>
        <v>0</v>
      </c>
      <c r="F154" s="145">
        <f>MINORE!J52</f>
        <v>0</v>
      </c>
    </row>
    <row r="155" spans="1:6" s="127" customFormat="1" ht="87.95" customHeight="1" x14ac:dyDescent="0.2">
      <c r="A155" s="480"/>
      <c r="B155" s="483"/>
      <c r="C155" s="146">
        <v>4</v>
      </c>
      <c r="D155" s="145">
        <f>MINORE!H53</f>
        <v>0</v>
      </c>
      <c r="E155" s="145">
        <f>MINORE!I53</f>
        <v>0</v>
      </c>
      <c r="F155" s="145">
        <f>MINORE!J53</f>
        <v>0</v>
      </c>
    </row>
    <row r="156" spans="1:6" s="127" customFormat="1" ht="87.95" customHeight="1" x14ac:dyDescent="0.2">
      <c r="A156" s="478" t="s">
        <v>108</v>
      </c>
      <c r="B156" s="481">
        <f>MINORE!E54</f>
        <v>0</v>
      </c>
      <c r="C156" s="146">
        <v>0</v>
      </c>
      <c r="D156" s="145">
        <f>MINORE!H54</f>
        <v>0</v>
      </c>
      <c r="E156" s="145">
        <f>MINORE!I54</f>
        <v>0</v>
      </c>
      <c r="F156" s="145">
        <f>MINORE!J54</f>
        <v>0</v>
      </c>
    </row>
    <row r="157" spans="1:6" s="127" customFormat="1" ht="87.95" customHeight="1" x14ac:dyDescent="0.2">
      <c r="A157" s="479"/>
      <c r="B157" s="482"/>
      <c r="C157" s="146">
        <v>1</v>
      </c>
      <c r="D157" s="145">
        <f>MINORE!H55</f>
        <v>0</v>
      </c>
      <c r="E157" s="145">
        <f>MINORE!I55</f>
        <v>0</v>
      </c>
      <c r="F157" s="145">
        <f>MINORE!J55</f>
        <v>0</v>
      </c>
    </row>
    <row r="158" spans="1:6" s="127" customFormat="1" ht="87.95" customHeight="1" x14ac:dyDescent="0.2">
      <c r="A158" s="479"/>
      <c r="B158" s="482"/>
      <c r="C158" s="146">
        <v>2</v>
      </c>
      <c r="D158" s="145">
        <f>MINORE!H56</f>
        <v>0</v>
      </c>
      <c r="E158" s="145">
        <f>MINORE!I56</f>
        <v>0</v>
      </c>
      <c r="F158" s="145">
        <f>MINORE!J56</f>
        <v>0</v>
      </c>
    </row>
    <row r="159" spans="1:6" s="127" customFormat="1" ht="87.95" customHeight="1" x14ac:dyDescent="0.2">
      <c r="A159" s="479"/>
      <c r="B159" s="482"/>
      <c r="C159" s="146">
        <v>3</v>
      </c>
      <c r="D159" s="145">
        <f>MINORE!H57</f>
        <v>0</v>
      </c>
      <c r="E159" s="145">
        <f>MINORE!I57</f>
        <v>0</v>
      </c>
      <c r="F159" s="145">
        <f>MINORE!J57</f>
        <v>0</v>
      </c>
    </row>
    <row r="160" spans="1:6" s="127" customFormat="1" ht="87.95" customHeight="1" x14ac:dyDescent="0.2">
      <c r="A160" s="480"/>
      <c r="B160" s="483"/>
      <c r="C160" s="146">
        <v>4</v>
      </c>
      <c r="D160" s="145">
        <f>MINORE!H58</f>
        <v>0</v>
      </c>
      <c r="E160" s="145">
        <f>MINORE!I58</f>
        <v>0</v>
      </c>
      <c r="F160" s="145">
        <f>MINORE!J58</f>
        <v>0</v>
      </c>
    </row>
    <row r="161" spans="1:6" s="127" customFormat="1" ht="87.95" customHeight="1" x14ac:dyDescent="0.2">
      <c r="A161" s="478" t="s">
        <v>108</v>
      </c>
      <c r="B161" s="481">
        <f>MINORE!E60</f>
        <v>0</v>
      </c>
      <c r="C161" s="146">
        <v>0</v>
      </c>
      <c r="D161" s="145">
        <f>MINORE!H60</f>
        <v>0</v>
      </c>
      <c r="E161" s="145">
        <f>MINORE!I60</f>
        <v>0</v>
      </c>
      <c r="F161" s="145">
        <f>MINORE!J60</f>
        <v>0</v>
      </c>
    </row>
    <row r="162" spans="1:6" s="127" customFormat="1" ht="87.95" customHeight="1" x14ac:dyDescent="0.2">
      <c r="A162" s="479"/>
      <c r="B162" s="482"/>
      <c r="C162" s="146">
        <v>1</v>
      </c>
      <c r="D162" s="145">
        <f>MINORE!H61</f>
        <v>0</v>
      </c>
      <c r="E162" s="145">
        <f>MINORE!I61</f>
        <v>0</v>
      </c>
      <c r="F162" s="145">
        <f>MINORE!J61</f>
        <v>0</v>
      </c>
    </row>
    <row r="163" spans="1:6" s="127" customFormat="1" ht="87.95" customHeight="1" x14ac:dyDescent="0.2">
      <c r="A163" s="479"/>
      <c r="B163" s="482"/>
      <c r="C163" s="146">
        <v>2</v>
      </c>
      <c r="D163" s="145">
        <f>MINORE!H62</f>
        <v>0</v>
      </c>
      <c r="E163" s="145">
        <f>MINORE!I62</f>
        <v>0</v>
      </c>
      <c r="F163" s="145">
        <f>MINORE!J62</f>
        <v>0</v>
      </c>
    </row>
    <row r="164" spans="1:6" s="127" customFormat="1" ht="87.95" customHeight="1" x14ac:dyDescent="0.2">
      <c r="A164" s="479"/>
      <c r="B164" s="482"/>
      <c r="C164" s="146">
        <v>3</v>
      </c>
      <c r="D164" s="145">
        <f>MINORE!H63</f>
        <v>0</v>
      </c>
      <c r="E164" s="145">
        <f>MINORE!I63</f>
        <v>0</v>
      </c>
      <c r="F164" s="145">
        <f>MINORE!J63</f>
        <v>0</v>
      </c>
    </row>
    <row r="165" spans="1:6" s="127" customFormat="1" ht="87.95" customHeight="1" x14ac:dyDescent="0.2">
      <c r="A165" s="480"/>
      <c r="B165" s="483"/>
      <c r="C165" s="146">
        <v>4</v>
      </c>
      <c r="D165" s="145">
        <f>MINORE!H64</f>
        <v>0</v>
      </c>
      <c r="E165" s="145">
        <f>MINORE!I64</f>
        <v>0</v>
      </c>
      <c r="F165" s="145">
        <f>MINORE!J64</f>
        <v>0</v>
      </c>
    </row>
    <row r="166" spans="1:6" s="127" customFormat="1" ht="87.95" customHeight="1" x14ac:dyDescent="0.2">
      <c r="A166" s="478" t="s">
        <v>108</v>
      </c>
      <c r="B166" s="481">
        <f>MINORE!E65</f>
        <v>0</v>
      </c>
      <c r="C166" s="146">
        <v>0</v>
      </c>
      <c r="D166" s="145">
        <f>MINORE!H65</f>
        <v>0</v>
      </c>
      <c r="E166" s="145">
        <f>MINORE!I65</f>
        <v>0</v>
      </c>
      <c r="F166" s="145">
        <f>MINORE!J65</f>
        <v>0</v>
      </c>
    </row>
    <row r="167" spans="1:6" s="127" customFormat="1" ht="87.95" customHeight="1" x14ac:dyDescent="0.2">
      <c r="A167" s="479"/>
      <c r="B167" s="482"/>
      <c r="C167" s="146">
        <v>1</v>
      </c>
      <c r="D167" s="145">
        <f>MINORE!H66</f>
        <v>0</v>
      </c>
      <c r="E167" s="145">
        <f>MINORE!I66</f>
        <v>0</v>
      </c>
      <c r="F167" s="145">
        <f>MINORE!J66</f>
        <v>0</v>
      </c>
    </row>
    <row r="168" spans="1:6" s="127" customFormat="1" ht="87.95" customHeight="1" x14ac:dyDescent="0.2">
      <c r="A168" s="479"/>
      <c r="B168" s="482"/>
      <c r="C168" s="146">
        <v>2</v>
      </c>
      <c r="D168" s="145">
        <f>MINORE!H67</f>
        <v>0</v>
      </c>
      <c r="E168" s="145">
        <f>MINORE!I67</f>
        <v>0</v>
      </c>
      <c r="F168" s="145">
        <f>MINORE!J67</f>
        <v>0</v>
      </c>
    </row>
    <row r="169" spans="1:6" s="127" customFormat="1" ht="87.95" customHeight="1" x14ac:dyDescent="0.2">
      <c r="A169" s="479"/>
      <c r="B169" s="482"/>
      <c r="C169" s="146">
        <v>3</v>
      </c>
      <c r="D169" s="145">
        <f>MINORE!H68</f>
        <v>0</v>
      </c>
      <c r="E169" s="145">
        <f>MINORE!I68</f>
        <v>0</v>
      </c>
      <c r="F169" s="145">
        <f>MINORE!J68</f>
        <v>0</v>
      </c>
    </row>
    <row r="170" spans="1:6" s="127" customFormat="1" ht="87.95" customHeight="1" x14ac:dyDescent="0.2">
      <c r="A170" s="480"/>
      <c r="B170" s="483"/>
      <c r="C170" s="146">
        <v>4</v>
      </c>
      <c r="D170" s="145">
        <f>MINORE!H69</f>
        <v>0</v>
      </c>
      <c r="E170" s="145">
        <f>MINORE!I69</f>
        <v>0</v>
      </c>
      <c r="F170" s="145">
        <f>MINORE!J69</f>
        <v>0</v>
      </c>
    </row>
    <row r="171" spans="1:6" s="127" customFormat="1" ht="87.95" customHeight="1" x14ac:dyDescent="0.2">
      <c r="A171" s="478" t="s">
        <v>108</v>
      </c>
      <c r="B171" s="481">
        <f>MINORE!E71</f>
        <v>0</v>
      </c>
      <c r="C171" s="146">
        <v>0</v>
      </c>
      <c r="D171" s="145">
        <f>MINORE!H71</f>
        <v>0</v>
      </c>
      <c r="E171" s="145">
        <f>MINORE!I71</f>
        <v>0</v>
      </c>
      <c r="F171" s="145">
        <f>MINORE!J71</f>
        <v>0</v>
      </c>
    </row>
    <row r="172" spans="1:6" s="127" customFormat="1" ht="87.95" customHeight="1" x14ac:dyDescent="0.2">
      <c r="A172" s="479"/>
      <c r="B172" s="482"/>
      <c r="C172" s="146">
        <v>1</v>
      </c>
      <c r="D172" s="145">
        <f>MINORE!H72</f>
        <v>0</v>
      </c>
      <c r="E172" s="145">
        <f>MINORE!I72</f>
        <v>0</v>
      </c>
      <c r="F172" s="145">
        <f>MINORE!J72</f>
        <v>0</v>
      </c>
    </row>
    <row r="173" spans="1:6" s="127" customFormat="1" ht="87.95" customHeight="1" x14ac:dyDescent="0.2">
      <c r="A173" s="479"/>
      <c r="B173" s="482"/>
      <c r="C173" s="146">
        <v>2</v>
      </c>
      <c r="D173" s="145">
        <f>MINORE!H73</f>
        <v>0</v>
      </c>
      <c r="E173" s="145">
        <f>MINORE!I73</f>
        <v>0</v>
      </c>
      <c r="F173" s="145">
        <f>MINORE!J73</f>
        <v>0</v>
      </c>
    </row>
    <row r="174" spans="1:6" s="127" customFormat="1" ht="87.95" customHeight="1" x14ac:dyDescent="0.2">
      <c r="A174" s="479"/>
      <c r="B174" s="482"/>
      <c r="C174" s="146">
        <v>3</v>
      </c>
      <c r="D174" s="145">
        <f>MINORE!H74</f>
        <v>0</v>
      </c>
      <c r="E174" s="145">
        <f>MINORE!I74</f>
        <v>0</v>
      </c>
      <c r="F174" s="145">
        <f>MINORE!J74</f>
        <v>0</v>
      </c>
    </row>
    <row r="175" spans="1:6" s="127" customFormat="1" ht="87.95" customHeight="1" x14ac:dyDescent="0.2">
      <c r="A175" s="480"/>
      <c r="B175" s="483"/>
      <c r="C175" s="146">
        <v>4</v>
      </c>
      <c r="D175" s="145">
        <f>MINORE!H75</f>
        <v>0</v>
      </c>
      <c r="E175" s="145">
        <f>MINORE!I75</f>
        <v>0</v>
      </c>
      <c r="F175" s="145">
        <f>MINORE!J75</f>
        <v>0</v>
      </c>
    </row>
    <row r="176" spans="1:6" s="127" customFormat="1" ht="87.95" customHeight="1" x14ac:dyDescent="0.2">
      <c r="A176" s="478" t="s">
        <v>108</v>
      </c>
      <c r="B176" s="481" t="str">
        <f>MINORE!E77</f>
        <v xml:space="preserve">verbale, paraverbale e non verbale </v>
      </c>
      <c r="C176" s="146">
        <v>0</v>
      </c>
      <c r="D176" s="145">
        <f>MINORE!H77</f>
        <v>0</v>
      </c>
      <c r="E176" s="145">
        <f>MINORE!I77</f>
        <v>0</v>
      </c>
      <c r="F176" s="145">
        <f>MINORE!J77</f>
        <v>0</v>
      </c>
    </row>
    <row r="177" spans="1:6" s="127" customFormat="1" ht="87.95" customHeight="1" x14ac:dyDescent="0.2">
      <c r="A177" s="479"/>
      <c r="B177" s="482"/>
      <c r="C177" s="146">
        <v>1</v>
      </c>
      <c r="D177" s="145">
        <f>MINORE!H78</f>
        <v>0</v>
      </c>
      <c r="E177" s="145">
        <f>MINORE!I78</f>
        <v>0</v>
      </c>
      <c r="F177" s="145">
        <f>MINORE!J78</f>
        <v>0</v>
      </c>
    </row>
    <row r="178" spans="1:6" s="127" customFormat="1" ht="87.95" customHeight="1" x14ac:dyDescent="0.2">
      <c r="A178" s="479"/>
      <c r="B178" s="482"/>
      <c r="C178" s="146">
        <v>2</v>
      </c>
      <c r="D178" s="145">
        <f>MINORE!H79</f>
        <v>0</v>
      </c>
      <c r="E178" s="145">
        <f>MINORE!I79</f>
        <v>0</v>
      </c>
      <c r="F178" s="145">
        <f>MINORE!J79</f>
        <v>0</v>
      </c>
    </row>
    <row r="179" spans="1:6" s="127" customFormat="1" ht="87.95" customHeight="1" x14ac:dyDescent="0.2">
      <c r="A179" s="479"/>
      <c r="B179" s="482"/>
      <c r="C179" s="146">
        <v>3</v>
      </c>
      <c r="D179" s="145">
        <f>MINORE!H80</f>
        <v>0</v>
      </c>
      <c r="E179" s="145">
        <f>MINORE!I80</f>
        <v>0</v>
      </c>
      <c r="F179" s="145">
        <f>MINORE!J80</f>
        <v>0</v>
      </c>
    </row>
    <row r="180" spans="1:6" s="127" customFormat="1" ht="87.95" customHeight="1" x14ac:dyDescent="0.2">
      <c r="A180" s="480"/>
      <c r="B180" s="483"/>
      <c r="C180" s="146">
        <v>4</v>
      </c>
      <c r="D180" s="145">
        <f>MINORE!H81</f>
        <v>0</v>
      </c>
      <c r="E180" s="145">
        <f>MINORE!I81</f>
        <v>0</v>
      </c>
      <c r="F180" s="145">
        <f>MINORE!J81</f>
        <v>0</v>
      </c>
    </row>
    <row r="181" spans="1:6" s="127" customFormat="1" ht="87.95" customHeight="1" x14ac:dyDescent="0.2">
      <c r="A181" s="478" t="s">
        <v>108</v>
      </c>
      <c r="B181" s="481">
        <f>MINORE!E82</f>
        <v>0</v>
      </c>
      <c r="C181" s="146">
        <v>0</v>
      </c>
      <c r="D181" s="145">
        <f>MINORE!H82</f>
        <v>0</v>
      </c>
      <c r="E181" s="145">
        <f>MINORE!I82</f>
        <v>0</v>
      </c>
      <c r="F181" s="145">
        <f>MINORE!J82</f>
        <v>0</v>
      </c>
    </row>
    <row r="182" spans="1:6" s="127" customFormat="1" ht="87.95" customHeight="1" x14ac:dyDescent="0.2">
      <c r="A182" s="479"/>
      <c r="B182" s="482"/>
      <c r="C182" s="146">
        <v>1</v>
      </c>
      <c r="D182" s="145">
        <f>MINORE!H83</f>
        <v>0</v>
      </c>
      <c r="E182" s="145">
        <f>MINORE!I83</f>
        <v>0</v>
      </c>
      <c r="F182" s="145">
        <f>MINORE!J83</f>
        <v>0</v>
      </c>
    </row>
    <row r="183" spans="1:6" s="127" customFormat="1" ht="87.95" customHeight="1" x14ac:dyDescent="0.2">
      <c r="A183" s="479"/>
      <c r="B183" s="482"/>
      <c r="C183" s="146">
        <v>2</v>
      </c>
      <c r="D183" s="145">
        <f>MINORE!H84</f>
        <v>0</v>
      </c>
      <c r="E183" s="145">
        <f>MINORE!I84</f>
        <v>0</v>
      </c>
      <c r="F183" s="145">
        <f>MINORE!J84</f>
        <v>0</v>
      </c>
    </row>
    <row r="184" spans="1:6" s="127" customFormat="1" ht="87.95" customHeight="1" x14ac:dyDescent="0.2">
      <c r="A184" s="479"/>
      <c r="B184" s="482"/>
      <c r="C184" s="146">
        <v>3</v>
      </c>
      <c r="D184" s="145">
        <f>MINORE!H85</f>
        <v>0</v>
      </c>
      <c r="E184" s="145">
        <f>MINORE!I85</f>
        <v>0</v>
      </c>
      <c r="F184" s="145">
        <f>MINORE!J85</f>
        <v>0</v>
      </c>
    </row>
    <row r="185" spans="1:6" s="127" customFormat="1" ht="87.95" customHeight="1" x14ac:dyDescent="0.2">
      <c r="A185" s="480"/>
      <c r="B185" s="483"/>
      <c r="C185" s="146">
        <v>4</v>
      </c>
      <c r="D185" s="145">
        <f>MINORE!H86</f>
        <v>0</v>
      </c>
      <c r="E185" s="145">
        <f>MINORE!I86</f>
        <v>0</v>
      </c>
      <c r="F185" s="145">
        <f>MINORE!J86</f>
        <v>0</v>
      </c>
    </row>
    <row r="186" spans="1:6" s="127" customFormat="1" ht="87.95" customHeight="1" x14ac:dyDescent="0.2">
      <c r="A186" s="478" t="s">
        <v>108</v>
      </c>
      <c r="B186" s="481">
        <f>MINORE!E87</f>
        <v>0</v>
      </c>
      <c r="C186" s="146">
        <v>0</v>
      </c>
      <c r="D186" s="145">
        <f>MINORE!H87</f>
        <v>0</v>
      </c>
      <c r="E186" s="145">
        <f>MINORE!I87</f>
        <v>0</v>
      </c>
      <c r="F186" s="145">
        <f>MINORE!J87</f>
        <v>0</v>
      </c>
    </row>
    <row r="187" spans="1:6" s="127" customFormat="1" ht="87.95" customHeight="1" x14ac:dyDescent="0.2">
      <c r="A187" s="479"/>
      <c r="B187" s="482"/>
      <c r="C187" s="146">
        <v>1</v>
      </c>
      <c r="D187" s="145">
        <f>MINORE!H88</f>
        <v>0</v>
      </c>
      <c r="E187" s="145">
        <f>MINORE!I88</f>
        <v>0</v>
      </c>
      <c r="F187" s="145">
        <f>MINORE!J88</f>
        <v>0</v>
      </c>
    </row>
    <row r="188" spans="1:6" s="127" customFormat="1" ht="87.95" customHeight="1" x14ac:dyDescent="0.2">
      <c r="A188" s="479"/>
      <c r="B188" s="482"/>
      <c r="C188" s="146">
        <v>2</v>
      </c>
      <c r="D188" s="145">
        <f>MINORE!H89</f>
        <v>0</v>
      </c>
      <c r="E188" s="145">
        <f>MINORE!I89</f>
        <v>0</v>
      </c>
      <c r="F188" s="145">
        <f>MINORE!J89</f>
        <v>0</v>
      </c>
    </row>
    <row r="189" spans="1:6" s="127" customFormat="1" ht="87.95" customHeight="1" x14ac:dyDescent="0.2">
      <c r="A189" s="479"/>
      <c r="B189" s="482"/>
      <c r="C189" s="146">
        <v>3</v>
      </c>
      <c r="D189" s="145">
        <f>MINORE!H90</f>
        <v>0</v>
      </c>
      <c r="E189" s="145">
        <f>MINORE!I90</f>
        <v>0</v>
      </c>
      <c r="F189" s="145">
        <f>MINORE!J90</f>
        <v>0</v>
      </c>
    </row>
    <row r="190" spans="1:6" s="127" customFormat="1" ht="87.95" customHeight="1" x14ac:dyDescent="0.2">
      <c r="A190" s="480"/>
      <c r="B190" s="483"/>
      <c r="C190" s="146">
        <v>4</v>
      </c>
      <c r="D190" s="145">
        <f>MINORE!H91</f>
        <v>0</v>
      </c>
      <c r="E190" s="145">
        <f>MINORE!I91</f>
        <v>0</v>
      </c>
      <c r="F190" s="145">
        <f>MINORE!J91</f>
        <v>0</v>
      </c>
    </row>
    <row r="191" spans="1:6" s="127" customFormat="1" ht="87.95" customHeight="1" x14ac:dyDescent="0.2">
      <c r="A191" s="478" t="s">
        <v>108</v>
      </c>
      <c r="B191" s="481">
        <f>MINORE!E92</f>
        <v>0</v>
      </c>
      <c r="C191" s="146">
        <v>0</v>
      </c>
      <c r="D191" s="145">
        <f>MINORE!H92</f>
        <v>0</v>
      </c>
      <c r="E191" s="145">
        <f>MINORE!I92</f>
        <v>0</v>
      </c>
      <c r="F191" s="145">
        <f>MINORE!J92</f>
        <v>0</v>
      </c>
    </row>
    <row r="192" spans="1:6" s="127" customFormat="1" ht="87.95" customHeight="1" x14ac:dyDescent="0.2">
      <c r="A192" s="479"/>
      <c r="B192" s="482"/>
      <c r="C192" s="146">
        <v>1</v>
      </c>
      <c r="D192" s="145">
        <f>MINORE!H93</f>
        <v>0</v>
      </c>
      <c r="E192" s="145">
        <f>MINORE!I93</f>
        <v>0</v>
      </c>
      <c r="F192" s="145">
        <f>MINORE!J93</f>
        <v>0</v>
      </c>
    </row>
    <row r="193" spans="1:6" s="127" customFormat="1" ht="87.95" customHeight="1" x14ac:dyDescent="0.2">
      <c r="A193" s="479"/>
      <c r="B193" s="482"/>
      <c r="C193" s="146">
        <v>2</v>
      </c>
      <c r="D193" s="145">
        <f>MINORE!H94</f>
        <v>0</v>
      </c>
      <c r="E193" s="145">
        <f>MINORE!I94</f>
        <v>0</v>
      </c>
      <c r="F193" s="145">
        <f>MINORE!J94</f>
        <v>0</v>
      </c>
    </row>
    <row r="194" spans="1:6" s="127" customFormat="1" ht="87.95" customHeight="1" x14ac:dyDescent="0.2">
      <c r="A194" s="479"/>
      <c r="B194" s="482"/>
      <c r="C194" s="146">
        <v>3</v>
      </c>
      <c r="D194" s="145">
        <f>MINORE!H95</f>
        <v>0</v>
      </c>
      <c r="E194" s="145">
        <f>MINORE!I95</f>
        <v>0</v>
      </c>
      <c r="F194" s="145">
        <f>MINORE!J95</f>
        <v>0</v>
      </c>
    </row>
    <row r="195" spans="1:6" s="127" customFormat="1" ht="87.95" customHeight="1" x14ac:dyDescent="0.2">
      <c r="A195" s="480"/>
      <c r="B195" s="483"/>
      <c r="C195" s="146">
        <v>4</v>
      </c>
      <c r="D195" s="145">
        <f>MINORE!H96</f>
        <v>0</v>
      </c>
      <c r="E195" s="145">
        <f>MINORE!I96</f>
        <v>0</v>
      </c>
      <c r="F195" s="145">
        <f>MINORE!J96</f>
        <v>0</v>
      </c>
    </row>
    <row r="196" spans="1:6" s="127" customFormat="1" ht="87.95" customHeight="1" x14ac:dyDescent="0.2">
      <c r="A196" s="478" t="s">
        <v>108</v>
      </c>
      <c r="B196" s="481">
        <f>MINORE!E97</f>
        <v>0</v>
      </c>
      <c r="C196" s="146">
        <v>0</v>
      </c>
      <c r="D196" s="145">
        <f>MINORE!H97</f>
        <v>0</v>
      </c>
      <c r="E196" s="145">
        <f>MINORE!I97</f>
        <v>0</v>
      </c>
      <c r="F196" s="145">
        <f>MINORE!J97</f>
        <v>0</v>
      </c>
    </row>
    <row r="197" spans="1:6" s="127" customFormat="1" ht="87.95" customHeight="1" x14ac:dyDescent="0.2">
      <c r="A197" s="479"/>
      <c r="B197" s="482"/>
      <c r="C197" s="146">
        <v>1</v>
      </c>
      <c r="D197" s="145">
        <f>MINORE!H98</f>
        <v>0</v>
      </c>
      <c r="E197" s="145">
        <f>MINORE!I98</f>
        <v>0</v>
      </c>
      <c r="F197" s="145">
        <f>MINORE!J98</f>
        <v>0</v>
      </c>
    </row>
    <row r="198" spans="1:6" s="127" customFormat="1" ht="87.95" customHeight="1" x14ac:dyDescent="0.2">
      <c r="A198" s="479"/>
      <c r="B198" s="482"/>
      <c r="C198" s="146">
        <v>2</v>
      </c>
      <c r="D198" s="145">
        <f>MINORE!H99</f>
        <v>0</v>
      </c>
      <c r="E198" s="145">
        <f>MINORE!I99</f>
        <v>0</v>
      </c>
      <c r="F198" s="145">
        <f>MINORE!J99</f>
        <v>0</v>
      </c>
    </row>
    <row r="199" spans="1:6" s="127" customFormat="1" ht="87.95" customHeight="1" x14ac:dyDescent="0.2">
      <c r="A199" s="479"/>
      <c r="B199" s="482"/>
      <c r="C199" s="146">
        <v>3</v>
      </c>
      <c r="D199" s="145">
        <f>MINORE!H100</f>
        <v>0</v>
      </c>
      <c r="E199" s="145">
        <f>MINORE!I100</f>
        <v>0</v>
      </c>
      <c r="F199" s="145">
        <f>MINORE!J100</f>
        <v>0</v>
      </c>
    </row>
    <row r="200" spans="1:6" s="127" customFormat="1" ht="87.95" customHeight="1" x14ac:dyDescent="0.2">
      <c r="A200" s="480"/>
      <c r="B200" s="483"/>
      <c r="C200" s="146">
        <v>4</v>
      </c>
      <c r="D200" s="145">
        <f>MINORE!H101</f>
        <v>0</v>
      </c>
      <c r="E200" s="145">
        <f>MINORE!I101</f>
        <v>0</v>
      </c>
      <c r="F200" s="145">
        <f>MINORE!J101</f>
        <v>0</v>
      </c>
    </row>
    <row r="201" spans="1:6" s="127" customFormat="1" ht="87.95" customHeight="1" x14ac:dyDescent="0.2">
      <c r="A201" s="478" t="s">
        <v>108</v>
      </c>
      <c r="B201" s="481">
        <f>MINORE!E103</f>
        <v>0</v>
      </c>
      <c r="C201" s="146">
        <v>0</v>
      </c>
      <c r="D201" s="145">
        <f>MINORE!H103</f>
        <v>0</v>
      </c>
      <c r="E201" s="145">
        <f>MINORE!I103</f>
        <v>0</v>
      </c>
      <c r="F201" s="145">
        <f>MINORE!J103</f>
        <v>0</v>
      </c>
    </row>
    <row r="202" spans="1:6" s="127" customFormat="1" ht="87.95" customHeight="1" x14ac:dyDescent="0.2">
      <c r="A202" s="479"/>
      <c r="B202" s="482"/>
      <c r="C202" s="146">
        <v>1</v>
      </c>
      <c r="D202" s="145">
        <f>MINORE!H104</f>
        <v>0</v>
      </c>
      <c r="E202" s="145">
        <f>MINORE!I104</f>
        <v>0</v>
      </c>
      <c r="F202" s="145">
        <f>MINORE!J104</f>
        <v>0</v>
      </c>
    </row>
    <row r="203" spans="1:6" s="127" customFormat="1" ht="87.95" customHeight="1" x14ac:dyDescent="0.2">
      <c r="A203" s="479"/>
      <c r="B203" s="482"/>
      <c r="C203" s="146">
        <v>2</v>
      </c>
      <c r="D203" s="145">
        <f>MINORE!H105</f>
        <v>0</v>
      </c>
      <c r="E203" s="145">
        <f>MINORE!I105</f>
        <v>0</v>
      </c>
      <c r="F203" s="145">
        <f>MINORE!J105</f>
        <v>0</v>
      </c>
    </row>
    <row r="204" spans="1:6" s="127" customFormat="1" ht="87.95" customHeight="1" x14ac:dyDescent="0.2">
      <c r="A204" s="479"/>
      <c r="B204" s="482"/>
      <c r="C204" s="146">
        <v>3</v>
      </c>
      <c r="D204" s="145">
        <f>MINORE!H106</f>
        <v>0</v>
      </c>
      <c r="E204" s="145">
        <f>MINORE!I106</f>
        <v>0</v>
      </c>
      <c r="F204" s="145">
        <f>MINORE!J106</f>
        <v>0</v>
      </c>
    </row>
    <row r="205" spans="1:6" s="127" customFormat="1" ht="87.95" customHeight="1" x14ac:dyDescent="0.2">
      <c r="A205" s="480"/>
      <c r="B205" s="483"/>
      <c r="C205" s="146">
        <v>4</v>
      </c>
      <c r="D205" s="145">
        <f>MINORE!H107</f>
        <v>0</v>
      </c>
      <c r="E205" s="145">
        <f>MINORE!I107</f>
        <v>0</v>
      </c>
      <c r="F205" s="145">
        <f>MINORE!J107</f>
        <v>0</v>
      </c>
    </row>
    <row r="206" spans="1:6" s="127" customFormat="1" ht="87.95" customHeight="1" x14ac:dyDescent="0.2">
      <c r="A206" s="478" t="s">
        <v>108</v>
      </c>
      <c r="B206" s="481">
        <f>MINORE!E108</f>
        <v>0</v>
      </c>
      <c r="C206" s="146">
        <v>0</v>
      </c>
      <c r="D206" s="145">
        <f>MINORE!H108</f>
        <v>0</v>
      </c>
      <c r="E206" s="145">
        <f>MINORE!I108</f>
        <v>0</v>
      </c>
      <c r="F206" s="145">
        <f>MINORE!J108</f>
        <v>0</v>
      </c>
    </row>
    <row r="207" spans="1:6" s="127" customFormat="1" ht="87.95" customHeight="1" x14ac:dyDescent="0.2">
      <c r="A207" s="479"/>
      <c r="B207" s="482"/>
      <c r="C207" s="146">
        <v>1</v>
      </c>
      <c r="D207" s="145">
        <f>MINORE!H109</f>
        <v>0</v>
      </c>
      <c r="E207" s="145">
        <f>MINORE!I109</f>
        <v>0</v>
      </c>
      <c r="F207" s="145">
        <f>MINORE!J109</f>
        <v>0</v>
      </c>
    </row>
    <row r="208" spans="1:6" s="127" customFormat="1" ht="87.95" customHeight="1" x14ac:dyDescent="0.2">
      <c r="A208" s="479"/>
      <c r="B208" s="482"/>
      <c r="C208" s="146">
        <v>2</v>
      </c>
      <c r="D208" s="145">
        <f>MINORE!H110</f>
        <v>0</v>
      </c>
      <c r="E208" s="145">
        <f>MINORE!I110</f>
        <v>0</v>
      </c>
      <c r="F208" s="145">
        <f>MINORE!J110</f>
        <v>0</v>
      </c>
    </row>
    <row r="209" spans="1:6" s="127" customFormat="1" ht="87.95" customHeight="1" x14ac:dyDescent="0.2">
      <c r="A209" s="479"/>
      <c r="B209" s="482"/>
      <c r="C209" s="146">
        <v>3</v>
      </c>
      <c r="D209" s="145">
        <f>MINORE!H111</f>
        <v>0</v>
      </c>
      <c r="E209" s="145">
        <f>MINORE!I111</f>
        <v>0</v>
      </c>
      <c r="F209" s="145">
        <f>MINORE!J111</f>
        <v>0</v>
      </c>
    </row>
    <row r="210" spans="1:6" s="127" customFormat="1" ht="87.95" customHeight="1" x14ac:dyDescent="0.2">
      <c r="A210" s="480"/>
      <c r="B210" s="483"/>
      <c r="C210" s="146">
        <v>4</v>
      </c>
      <c r="D210" s="145">
        <f>MINORE!H112</f>
        <v>0</v>
      </c>
      <c r="E210" s="145">
        <f>MINORE!I112</f>
        <v>0</v>
      </c>
      <c r="F210" s="145">
        <f>MINORE!J112</f>
        <v>0</v>
      </c>
    </row>
    <row r="211" spans="1:6" s="127" customFormat="1" ht="87.95" customHeight="1" x14ac:dyDescent="0.2">
      <c r="A211" s="478" t="s">
        <v>108</v>
      </c>
      <c r="B211" s="481">
        <f>MINORE!E114</f>
        <v>0</v>
      </c>
      <c r="C211" s="146">
        <v>0</v>
      </c>
      <c r="D211" s="145">
        <f>MINORE!H114</f>
        <v>0</v>
      </c>
      <c r="E211" s="145">
        <f>MINORE!I114</f>
        <v>0</v>
      </c>
      <c r="F211" s="145">
        <f>MINORE!J114</f>
        <v>0</v>
      </c>
    </row>
    <row r="212" spans="1:6" s="127" customFormat="1" ht="87.95" customHeight="1" x14ac:dyDescent="0.2">
      <c r="A212" s="479"/>
      <c r="B212" s="482"/>
      <c r="C212" s="146">
        <v>1</v>
      </c>
      <c r="D212" s="145">
        <f>MINORE!H115</f>
        <v>0</v>
      </c>
      <c r="E212" s="145">
        <f>MINORE!I115</f>
        <v>0</v>
      </c>
      <c r="F212" s="145">
        <f>MINORE!J115</f>
        <v>0</v>
      </c>
    </row>
    <row r="213" spans="1:6" s="127" customFormat="1" ht="87.95" customHeight="1" x14ac:dyDescent="0.2">
      <c r="A213" s="479"/>
      <c r="B213" s="482"/>
      <c r="C213" s="146">
        <v>2</v>
      </c>
      <c r="D213" s="145">
        <f>MINORE!H116</f>
        <v>0</v>
      </c>
      <c r="E213" s="145">
        <f>MINORE!I116</f>
        <v>0</v>
      </c>
      <c r="F213" s="145">
        <f>MINORE!J116</f>
        <v>0</v>
      </c>
    </row>
    <row r="214" spans="1:6" s="127" customFormat="1" ht="87.95" customHeight="1" x14ac:dyDescent="0.2">
      <c r="A214" s="479"/>
      <c r="B214" s="482"/>
      <c r="C214" s="146">
        <v>3</v>
      </c>
      <c r="D214" s="145">
        <f>MINORE!H117</f>
        <v>0</v>
      </c>
      <c r="E214" s="145">
        <f>MINORE!I117</f>
        <v>0</v>
      </c>
      <c r="F214" s="145">
        <f>MINORE!J117</f>
        <v>0</v>
      </c>
    </row>
    <row r="215" spans="1:6" s="127" customFormat="1" ht="87.95" customHeight="1" x14ac:dyDescent="0.2">
      <c r="A215" s="480"/>
      <c r="B215" s="483"/>
      <c r="C215" s="146">
        <v>4</v>
      </c>
      <c r="D215" s="145">
        <f>MINORE!H118</f>
        <v>0</v>
      </c>
      <c r="E215" s="145">
        <f>MINORE!I118</f>
        <v>0</v>
      </c>
      <c r="F215" s="145">
        <f>MINORE!J118</f>
        <v>0</v>
      </c>
    </row>
    <row r="216" spans="1:6" s="127" customFormat="1" ht="87.95" customHeight="1" x14ac:dyDescent="0.2">
      <c r="A216" s="478" t="s">
        <v>108</v>
      </c>
      <c r="B216" s="481" t="str">
        <f>MINORE!E119</f>
        <v>ESPLICITAZIONE E RISPETTO DEI LIMITI PERSONALI</v>
      </c>
      <c r="C216" s="146">
        <v>0</v>
      </c>
      <c r="D216" s="145">
        <f>MINORE!H119</f>
        <v>0</v>
      </c>
      <c r="E216" s="145">
        <f>MINORE!I119</f>
        <v>0</v>
      </c>
      <c r="F216" s="145">
        <f>MINORE!J119</f>
        <v>0</v>
      </c>
    </row>
    <row r="217" spans="1:6" s="127" customFormat="1" ht="87.95" customHeight="1" x14ac:dyDescent="0.2">
      <c r="A217" s="479"/>
      <c r="B217" s="482"/>
      <c r="C217" s="146">
        <v>1</v>
      </c>
      <c r="D217" s="145">
        <f>MINORE!H120</f>
        <v>0</v>
      </c>
      <c r="E217" s="145">
        <f>MINORE!I120</f>
        <v>0</v>
      </c>
      <c r="F217" s="145">
        <f>MINORE!J120</f>
        <v>0</v>
      </c>
    </row>
    <row r="218" spans="1:6" s="127" customFormat="1" ht="87.95" customHeight="1" x14ac:dyDescent="0.2">
      <c r="A218" s="479"/>
      <c r="B218" s="482"/>
      <c r="C218" s="146">
        <v>2</v>
      </c>
      <c r="D218" s="145">
        <f>MINORE!H121</f>
        <v>0</v>
      </c>
      <c r="E218" s="145">
        <f>MINORE!I121</f>
        <v>0</v>
      </c>
      <c r="F218" s="145">
        <f>MINORE!J121</f>
        <v>0</v>
      </c>
    </row>
    <row r="219" spans="1:6" s="127" customFormat="1" ht="87.95" customHeight="1" x14ac:dyDescent="0.2">
      <c r="A219" s="479"/>
      <c r="B219" s="482"/>
      <c r="C219" s="146">
        <v>3</v>
      </c>
      <c r="D219" s="145">
        <f>MINORE!H122</f>
        <v>0</v>
      </c>
      <c r="E219" s="145">
        <f>MINORE!I122</f>
        <v>0</v>
      </c>
      <c r="F219" s="145">
        <f>MINORE!J122</f>
        <v>0</v>
      </c>
    </row>
    <row r="220" spans="1:6" s="127" customFormat="1" ht="87.95" customHeight="1" x14ac:dyDescent="0.2">
      <c r="A220" s="480"/>
      <c r="B220" s="483"/>
      <c r="C220" s="146">
        <v>4</v>
      </c>
      <c r="D220" s="145">
        <f>MINORE!H123</f>
        <v>0</v>
      </c>
      <c r="E220" s="145">
        <f>MINORE!I123</f>
        <v>0</v>
      </c>
      <c r="F220" s="145">
        <f>MINORE!J123</f>
        <v>0</v>
      </c>
    </row>
    <row r="221" spans="1:6" s="127" customFormat="1" ht="87.95" customHeight="1" x14ac:dyDescent="0.2">
      <c r="A221" s="478" t="s">
        <v>108</v>
      </c>
      <c r="B221" s="481">
        <f>MINORE!E124</f>
        <v>0</v>
      </c>
      <c r="C221" s="146">
        <v>0</v>
      </c>
      <c r="D221" s="145">
        <f>MINORE!H124</f>
        <v>0</v>
      </c>
      <c r="E221" s="145">
        <f>MINORE!I124</f>
        <v>0</v>
      </c>
      <c r="F221" s="145">
        <f>MINORE!J124</f>
        <v>0</v>
      </c>
    </row>
    <row r="222" spans="1:6" s="127" customFormat="1" ht="87.95" customHeight="1" x14ac:dyDescent="0.2">
      <c r="A222" s="479"/>
      <c r="B222" s="482"/>
      <c r="C222" s="146">
        <v>1</v>
      </c>
      <c r="D222" s="145">
        <f>MINORE!H125</f>
        <v>0</v>
      </c>
      <c r="E222" s="145">
        <f>MINORE!I125</f>
        <v>0</v>
      </c>
      <c r="F222" s="145">
        <f>MINORE!J125</f>
        <v>0</v>
      </c>
    </row>
    <row r="223" spans="1:6" s="127" customFormat="1" ht="87.95" customHeight="1" x14ac:dyDescent="0.2">
      <c r="A223" s="479"/>
      <c r="B223" s="482"/>
      <c r="C223" s="146">
        <v>2</v>
      </c>
      <c r="D223" s="145">
        <f>MINORE!H126</f>
        <v>0</v>
      </c>
      <c r="E223" s="145">
        <f>MINORE!I126</f>
        <v>0</v>
      </c>
      <c r="F223" s="145">
        <f>MINORE!J126</f>
        <v>0</v>
      </c>
    </row>
    <row r="224" spans="1:6" s="127" customFormat="1" ht="87.95" customHeight="1" x14ac:dyDescent="0.2">
      <c r="A224" s="479"/>
      <c r="B224" s="482"/>
      <c r="C224" s="146">
        <v>3</v>
      </c>
      <c r="D224" s="145">
        <f>MINORE!H127</f>
        <v>0</v>
      </c>
      <c r="E224" s="145">
        <f>MINORE!I127</f>
        <v>0</v>
      </c>
      <c r="F224" s="145">
        <f>MINORE!J127</f>
        <v>0</v>
      </c>
    </row>
    <row r="225" spans="1:6" s="127" customFormat="1" ht="87.95" customHeight="1" x14ac:dyDescent="0.2">
      <c r="A225" s="480"/>
      <c r="B225" s="483"/>
      <c r="C225" s="146">
        <v>4</v>
      </c>
      <c r="D225" s="145">
        <f>MINORE!H128</f>
        <v>0</v>
      </c>
      <c r="E225" s="145">
        <f>MINORE!I128</f>
        <v>0</v>
      </c>
      <c r="F225" s="145">
        <f>MINORE!J128</f>
        <v>0</v>
      </c>
    </row>
    <row r="226" spans="1:6" s="127" customFormat="1" ht="15" customHeight="1" x14ac:dyDescent="0.2">
      <c r="A226" s="491"/>
      <c r="B226" s="492"/>
      <c r="C226" s="492"/>
      <c r="D226" s="492"/>
      <c r="E226" s="492"/>
      <c r="F226" s="493"/>
    </row>
    <row r="227" spans="1:6" s="127" customFormat="1" ht="87.95" customHeight="1" x14ac:dyDescent="0.2">
      <c r="A227" s="478" t="s">
        <v>109</v>
      </c>
      <c r="B227" s="488">
        <f>CONTESTO_SOCIO_FAMILIARE!E2</f>
        <v>0</v>
      </c>
      <c r="C227" s="146">
        <v>0</v>
      </c>
      <c r="D227" s="145">
        <f>CONTESTO_SOCIO_FAMILIARE!H2</f>
        <v>0</v>
      </c>
      <c r="E227" s="145">
        <f>CONTESTO_SOCIO_FAMILIARE!I2</f>
        <v>0</v>
      </c>
      <c r="F227" s="145">
        <f>CONTESTO_SOCIO_FAMILIARE!J2</f>
        <v>0</v>
      </c>
    </row>
    <row r="228" spans="1:6" s="127" customFormat="1" ht="87.95" customHeight="1" x14ac:dyDescent="0.2">
      <c r="A228" s="479"/>
      <c r="B228" s="489"/>
      <c r="C228" s="146">
        <v>1</v>
      </c>
      <c r="D228" s="145">
        <f>CONTESTO_SOCIO_FAMILIARE!H3</f>
        <v>0</v>
      </c>
      <c r="E228" s="145">
        <f>CONTESTO_SOCIO_FAMILIARE!I3</f>
        <v>0</v>
      </c>
      <c r="F228" s="145">
        <f>CONTESTO_SOCIO_FAMILIARE!J3</f>
        <v>0</v>
      </c>
    </row>
    <row r="229" spans="1:6" s="127" customFormat="1" ht="87.95" customHeight="1" x14ac:dyDescent="0.2">
      <c r="A229" s="479"/>
      <c r="B229" s="489"/>
      <c r="C229" s="146">
        <v>2</v>
      </c>
      <c r="D229" s="145">
        <f>CONTESTO_SOCIO_FAMILIARE!H4</f>
        <v>0</v>
      </c>
      <c r="E229" s="145">
        <f>CONTESTO_SOCIO_FAMILIARE!I4</f>
        <v>0</v>
      </c>
      <c r="F229" s="145">
        <f>CONTESTO_SOCIO_FAMILIARE!J4</f>
        <v>0</v>
      </c>
    </row>
    <row r="230" spans="1:6" s="127" customFormat="1" ht="87.95" customHeight="1" x14ac:dyDescent="0.2">
      <c r="A230" s="479"/>
      <c r="B230" s="489"/>
      <c r="C230" s="146">
        <v>3</v>
      </c>
      <c r="D230" s="145">
        <f>CONTESTO_SOCIO_FAMILIARE!H5</f>
        <v>0</v>
      </c>
      <c r="E230" s="145">
        <f>CONTESTO_SOCIO_FAMILIARE!I5</f>
        <v>0</v>
      </c>
      <c r="F230" s="145">
        <f>CONTESTO_SOCIO_FAMILIARE!J5</f>
        <v>0</v>
      </c>
    </row>
    <row r="231" spans="1:6" s="127" customFormat="1" ht="87.95" customHeight="1" x14ac:dyDescent="0.2">
      <c r="A231" s="480"/>
      <c r="B231" s="490"/>
      <c r="C231" s="146">
        <v>4</v>
      </c>
      <c r="D231" s="145">
        <f>CONTESTO_SOCIO_FAMILIARE!H6</f>
        <v>0</v>
      </c>
      <c r="E231" s="145">
        <f>CONTESTO_SOCIO_FAMILIARE!I6</f>
        <v>0</v>
      </c>
      <c r="F231" s="145">
        <f>CONTESTO_SOCIO_FAMILIARE!J6</f>
        <v>0</v>
      </c>
    </row>
    <row r="232" spans="1:6" s="127" customFormat="1" ht="87.95" customHeight="1" x14ac:dyDescent="0.2">
      <c r="A232" s="478" t="s">
        <v>109</v>
      </c>
      <c r="B232" s="488">
        <f>CONTESTO_SOCIO_FAMILIARE!E7</f>
        <v>0</v>
      </c>
      <c r="C232" s="146">
        <v>0</v>
      </c>
      <c r="D232" s="145">
        <f>CONTESTO_SOCIO_FAMILIARE!H7</f>
        <v>0</v>
      </c>
      <c r="E232" s="145">
        <f>CONTESTO_SOCIO_FAMILIARE!I7</f>
        <v>0</v>
      </c>
      <c r="F232" s="145">
        <f>CONTESTO_SOCIO_FAMILIARE!J7</f>
        <v>0</v>
      </c>
    </row>
    <row r="233" spans="1:6" s="127" customFormat="1" ht="87.95" customHeight="1" x14ac:dyDescent="0.2">
      <c r="A233" s="479"/>
      <c r="B233" s="489"/>
      <c r="C233" s="146">
        <v>1</v>
      </c>
      <c r="D233" s="145">
        <f>CONTESTO_SOCIO_FAMILIARE!H8</f>
        <v>0</v>
      </c>
      <c r="E233" s="145">
        <f>CONTESTO_SOCIO_FAMILIARE!I8</f>
        <v>0</v>
      </c>
      <c r="F233" s="145">
        <f>CONTESTO_SOCIO_FAMILIARE!J8</f>
        <v>0</v>
      </c>
    </row>
    <row r="234" spans="1:6" s="127" customFormat="1" ht="87.95" customHeight="1" x14ac:dyDescent="0.2">
      <c r="A234" s="479"/>
      <c r="B234" s="489"/>
      <c r="C234" s="146">
        <v>2</v>
      </c>
      <c r="D234" s="145">
        <f>CONTESTO_SOCIO_FAMILIARE!H9</f>
        <v>0</v>
      </c>
      <c r="E234" s="145">
        <f>CONTESTO_SOCIO_FAMILIARE!I9</f>
        <v>0</v>
      </c>
      <c r="F234" s="145">
        <f>CONTESTO_SOCIO_FAMILIARE!J9</f>
        <v>0</v>
      </c>
    </row>
    <row r="235" spans="1:6" s="127" customFormat="1" ht="87.95" customHeight="1" x14ac:dyDescent="0.2">
      <c r="A235" s="479"/>
      <c r="B235" s="489"/>
      <c r="C235" s="146">
        <v>3</v>
      </c>
      <c r="D235" s="145">
        <f>CONTESTO_SOCIO_FAMILIARE!H10</f>
        <v>0</v>
      </c>
      <c r="E235" s="145">
        <f>CONTESTO_SOCIO_FAMILIARE!I10</f>
        <v>0</v>
      </c>
      <c r="F235" s="145">
        <f>CONTESTO_SOCIO_FAMILIARE!J10</f>
        <v>0</v>
      </c>
    </row>
    <row r="236" spans="1:6" s="127" customFormat="1" ht="87.95" customHeight="1" x14ac:dyDescent="0.2">
      <c r="A236" s="480"/>
      <c r="B236" s="490"/>
      <c r="C236" s="146">
        <v>4</v>
      </c>
      <c r="D236" s="145">
        <f>CONTESTO_SOCIO_FAMILIARE!H11</f>
        <v>0</v>
      </c>
      <c r="E236" s="145">
        <f>CONTESTO_SOCIO_FAMILIARE!I11</f>
        <v>0</v>
      </c>
      <c r="F236" s="145">
        <f>CONTESTO_SOCIO_FAMILIARE!J11</f>
        <v>0</v>
      </c>
    </row>
    <row r="237" spans="1:6" s="127" customFormat="1" ht="87.95" customHeight="1" x14ac:dyDescent="0.2">
      <c r="A237" s="478" t="s">
        <v>109</v>
      </c>
      <c r="B237" s="488">
        <f>CONTESTO_SOCIO_FAMILIARE!E12</f>
        <v>0</v>
      </c>
      <c r="C237" s="146">
        <v>0</v>
      </c>
      <c r="D237" s="145">
        <f>CONTESTO_SOCIO_FAMILIARE!H12</f>
        <v>0</v>
      </c>
      <c r="E237" s="145">
        <f>CONTESTO_SOCIO_FAMILIARE!I12</f>
        <v>0</v>
      </c>
      <c r="F237" s="145">
        <f>CONTESTO_SOCIO_FAMILIARE!J12</f>
        <v>0</v>
      </c>
    </row>
    <row r="238" spans="1:6" s="127" customFormat="1" ht="87.95" customHeight="1" x14ac:dyDescent="0.2">
      <c r="A238" s="479"/>
      <c r="B238" s="489"/>
      <c r="C238" s="146">
        <v>1</v>
      </c>
      <c r="D238" s="145">
        <f>CONTESTO_SOCIO_FAMILIARE!H13</f>
        <v>0</v>
      </c>
      <c r="E238" s="145">
        <f>CONTESTO_SOCIO_FAMILIARE!I13</f>
        <v>0</v>
      </c>
      <c r="F238" s="145">
        <f>CONTESTO_SOCIO_FAMILIARE!J13</f>
        <v>0</v>
      </c>
    </row>
    <row r="239" spans="1:6" s="127" customFormat="1" ht="87.95" customHeight="1" x14ac:dyDescent="0.2">
      <c r="A239" s="479"/>
      <c r="B239" s="489"/>
      <c r="C239" s="146">
        <v>2</v>
      </c>
      <c r="D239" s="145">
        <f>CONTESTO_SOCIO_FAMILIARE!H14</f>
        <v>0</v>
      </c>
      <c r="E239" s="145">
        <f>CONTESTO_SOCIO_FAMILIARE!I14</f>
        <v>0</v>
      </c>
      <c r="F239" s="145">
        <f>CONTESTO_SOCIO_FAMILIARE!J14</f>
        <v>0</v>
      </c>
    </row>
    <row r="240" spans="1:6" s="127" customFormat="1" ht="87.95" customHeight="1" x14ac:dyDescent="0.2">
      <c r="A240" s="479"/>
      <c r="B240" s="489"/>
      <c r="C240" s="146">
        <v>3</v>
      </c>
      <c r="D240" s="145">
        <f>CONTESTO_SOCIO_FAMILIARE!H15</f>
        <v>0</v>
      </c>
      <c r="E240" s="145">
        <f>CONTESTO_SOCIO_FAMILIARE!I15</f>
        <v>0</v>
      </c>
      <c r="F240" s="145">
        <f>CONTESTO_SOCIO_FAMILIARE!J15</f>
        <v>0</v>
      </c>
    </row>
    <row r="241" spans="1:6" s="127" customFormat="1" ht="87.95" customHeight="1" x14ac:dyDescent="0.2">
      <c r="A241" s="480"/>
      <c r="B241" s="490"/>
      <c r="C241" s="146">
        <v>4</v>
      </c>
      <c r="D241" s="145">
        <f>CONTESTO_SOCIO_FAMILIARE!H16</f>
        <v>0</v>
      </c>
      <c r="E241" s="145">
        <f>CONTESTO_SOCIO_FAMILIARE!I16</f>
        <v>0</v>
      </c>
      <c r="F241" s="145">
        <f>CONTESTO_SOCIO_FAMILIARE!J16</f>
        <v>0</v>
      </c>
    </row>
    <row r="242" spans="1:6" ht="87.95" customHeight="1" x14ac:dyDescent="0.2">
      <c r="A242" s="478" t="s">
        <v>109</v>
      </c>
      <c r="B242" s="488">
        <f>CONTESTO_SOCIO_FAMILIARE!E18</f>
        <v>0</v>
      </c>
      <c r="C242" s="146">
        <v>0</v>
      </c>
      <c r="D242" s="145">
        <f>CONTESTO_SOCIO_FAMILIARE!H18</f>
        <v>0</v>
      </c>
      <c r="E242" s="145">
        <f>CONTESTO_SOCIO_FAMILIARE!I18</f>
        <v>0</v>
      </c>
      <c r="F242" s="145">
        <f>CONTESTO_SOCIO_FAMILIARE!J18</f>
        <v>0</v>
      </c>
    </row>
    <row r="243" spans="1:6" ht="87.95" customHeight="1" x14ac:dyDescent="0.2">
      <c r="A243" s="479"/>
      <c r="B243" s="489"/>
      <c r="C243" s="146">
        <v>1</v>
      </c>
      <c r="D243" s="145">
        <f>CONTESTO_SOCIO_FAMILIARE!H19</f>
        <v>0</v>
      </c>
      <c r="E243" s="145">
        <f>CONTESTO_SOCIO_FAMILIARE!I19</f>
        <v>0</v>
      </c>
      <c r="F243" s="145">
        <f>CONTESTO_SOCIO_FAMILIARE!J19</f>
        <v>0</v>
      </c>
    </row>
    <row r="244" spans="1:6" ht="87.95" customHeight="1" x14ac:dyDescent="0.2">
      <c r="A244" s="479"/>
      <c r="B244" s="489"/>
      <c r="C244" s="146">
        <v>2</v>
      </c>
      <c r="D244" s="145">
        <f>CONTESTO_SOCIO_FAMILIARE!H20</f>
        <v>0</v>
      </c>
      <c r="E244" s="145">
        <f>CONTESTO_SOCIO_FAMILIARE!I20</f>
        <v>0</v>
      </c>
      <c r="F244" s="145">
        <f>CONTESTO_SOCIO_FAMILIARE!J20</f>
        <v>0</v>
      </c>
    </row>
    <row r="245" spans="1:6" ht="87.95" customHeight="1" x14ac:dyDescent="0.2">
      <c r="A245" s="479"/>
      <c r="B245" s="489"/>
      <c r="C245" s="146">
        <v>3</v>
      </c>
      <c r="D245" s="145">
        <f>CONTESTO_SOCIO_FAMILIARE!H21</f>
        <v>0</v>
      </c>
      <c r="E245" s="145">
        <f>CONTESTO_SOCIO_FAMILIARE!I21</f>
        <v>0</v>
      </c>
      <c r="F245" s="145">
        <f>CONTESTO_SOCIO_FAMILIARE!J21</f>
        <v>0</v>
      </c>
    </row>
    <row r="246" spans="1:6" ht="87.95" customHeight="1" x14ac:dyDescent="0.2">
      <c r="A246" s="480"/>
      <c r="B246" s="490"/>
      <c r="C246" s="146">
        <v>4</v>
      </c>
      <c r="D246" s="145">
        <f>CONTESTO_SOCIO_FAMILIARE!H22</f>
        <v>0</v>
      </c>
      <c r="E246" s="145">
        <f>CONTESTO_SOCIO_FAMILIARE!I22</f>
        <v>0</v>
      </c>
      <c r="F246" s="145">
        <f>CONTESTO_SOCIO_FAMILIARE!J22</f>
        <v>0</v>
      </c>
    </row>
    <row r="247" spans="1:6" ht="87.95" customHeight="1" x14ac:dyDescent="0.2">
      <c r="A247" s="478" t="s">
        <v>109</v>
      </c>
      <c r="B247" s="488">
        <f>CONTESTO_SOCIO_FAMILIARE!E23</f>
        <v>0</v>
      </c>
      <c r="C247" s="146">
        <v>0</v>
      </c>
      <c r="D247" s="145">
        <f>CONTESTO_SOCIO_FAMILIARE!H23</f>
        <v>0</v>
      </c>
      <c r="E247" s="145">
        <f>CONTESTO_SOCIO_FAMILIARE!I23</f>
        <v>0</v>
      </c>
      <c r="F247" s="145">
        <f>CONTESTO_SOCIO_FAMILIARE!J23</f>
        <v>0</v>
      </c>
    </row>
    <row r="248" spans="1:6" ht="87.95" customHeight="1" x14ac:dyDescent="0.2">
      <c r="A248" s="479"/>
      <c r="B248" s="489"/>
      <c r="C248" s="146">
        <v>1</v>
      </c>
      <c r="D248" s="145">
        <f>CONTESTO_SOCIO_FAMILIARE!H24</f>
        <v>0</v>
      </c>
      <c r="E248" s="145">
        <f>CONTESTO_SOCIO_FAMILIARE!I24</f>
        <v>0</v>
      </c>
      <c r="F248" s="145">
        <f>CONTESTO_SOCIO_FAMILIARE!J24</f>
        <v>0</v>
      </c>
    </row>
    <row r="249" spans="1:6" ht="87.95" customHeight="1" x14ac:dyDescent="0.2">
      <c r="A249" s="479"/>
      <c r="B249" s="489"/>
      <c r="C249" s="146">
        <v>2</v>
      </c>
      <c r="D249" s="145">
        <f>CONTESTO_SOCIO_FAMILIARE!H25</f>
        <v>0</v>
      </c>
      <c r="E249" s="145">
        <f>CONTESTO_SOCIO_FAMILIARE!I25</f>
        <v>0</v>
      </c>
      <c r="F249" s="145">
        <f>CONTESTO_SOCIO_FAMILIARE!J25</f>
        <v>0</v>
      </c>
    </row>
    <row r="250" spans="1:6" ht="87.95" customHeight="1" x14ac:dyDescent="0.2">
      <c r="A250" s="479"/>
      <c r="B250" s="489"/>
      <c r="C250" s="146">
        <v>3</v>
      </c>
      <c r="D250" s="145">
        <f>CONTESTO_SOCIO_FAMILIARE!H26</f>
        <v>0</v>
      </c>
      <c r="E250" s="145">
        <f>CONTESTO_SOCIO_FAMILIARE!I26</f>
        <v>0</v>
      </c>
      <c r="F250" s="145">
        <f>CONTESTO_SOCIO_FAMILIARE!J26</f>
        <v>0</v>
      </c>
    </row>
    <row r="251" spans="1:6" ht="87.95" customHeight="1" x14ac:dyDescent="0.2">
      <c r="A251" s="480"/>
      <c r="B251" s="490"/>
      <c r="C251" s="146">
        <v>4</v>
      </c>
      <c r="D251" s="145">
        <f>CONTESTO_SOCIO_FAMILIARE!H27</f>
        <v>0</v>
      </c>
      <c r="E251" s="145">
        <f>CONTESTO_SOCIO_FAMILIARE!I27</f>
        <v>0</v>
      </c>
      <c r="F251" s="145">
        <f>CONTESTO_SOCIO_FAMILIARE!J27</f>
        <v>0</v>
      </c>
    </row>
    <row r="252" spans="1:6" ht="87.95" customHeight="1" x14ac:dyDescent="0.2">
      <c r="A252" s="478" t="s">
        <v>109</v>
      </c>
      <c r="B252" s="488">
        <f>CONTESTO_SOCIO_FAMILIARE!E29</f>
        <v>0</v>
      </c>
      <c r="C252" s="146">
        <v>0</v>
      </c>
      <c r="D252" s="145">
        <f>CONTESTO_SOCIO_FAMILIARE!H29</f>
        <v>0</v>
      </c>
      <c r="E252" s="145">
        <f>CONTESTO_SOCIO_FAMILIARE!I29</f>
        <v>0</v>
      </c>
      <c r="F252" s="145">
        <f>CONTESTO_SOCIO_FAMILIARE!J29</f>
        <v>0</v>
      </c>
    </row>
    <row r="253" spans="1:6" ht="87.95" customHeight="1" x14ac:dyDescent="0.2">
      <c r="A253" s="479"/>
      <c r="B253" s="489"/>
      <c r="C253" s="146">
        <v>1</v>
      </c>
      <c r="D253" s="145">
        <f>CONTESTO_SOCIO_FAMILIARE!H30</f>
        <v>0</v>
      </c>
      <c r="E253" s="145">
        <f>CONTESTO_SOCIO_FAMILIARE!I30</f>
        <v>0</v>
      </c>
      <c r="F253" s="145">
        <f>CONTESTO_SOCIO_FAMILIARE!J30</f>
        <v>0</v>
      </c>
    </row>
    <row r="254" spans="1:6" ht="87.95" customHeight="1" x14ac:dyDescent="0.2">
      <c r="A254" s="479"/>
      <c r="B254" s="489"/>
      <c r="C254" s="146">
        <v>2</v>
      </c>
      <c r="D254" s="145">
        <f>CONTESTO_SOCIO_FAMILIARE!H31</f>
        <v>0</v>
      </c>
      <c r="E254" s="145">
        <f>CONTESTO_SOCIO_FAMILIARE!I31</f>
        <v>0</v>
      </c>
      <c r="F254" s="145">
        <f>CONTESTO_SOCIO_FAMILIARE!J31</f>
        <v>0</v>
      </c>
    </row>
    <row r="255" spans="1:6" ht="87.95" customHeight="1" x14ac:dyDescent="0.2">
      <c r="A255" s="479"/>
      <c r="B255" s="489"/>
      <c r="C255" s="146">
        <v>3</v>
      </c>
      <c r="D255" s="145">
        <f>CONTESTO_SOCIO_FAMILIARE!H32</f>
        <v>0</v>
      </c>
      <c r="E255" s="145">
        <f>CONTESTO_SOCIO_FAMILIARE!I32</f>
        <v>0</v>
      </c>
      <c r="F255" s="145">
        <f>CONTESTO_SOCIO_FAMILIARE!J32</f>
        <v>0</v>
      </c>
    </row>
    <row r="256" spans="1:6" ht="87.95" customHeight="1" x14ac:dyDescent="0.2">
      <c r="A256" s="480"/>
      <c r="B256" s="490"/>
      <c r="C256" s="146">
        <v>4</v>
      </c>
      <c r="D256" s="145">
        <f>CONTESTO_SOCIO_FAMILIARE!H33</f>
        <v>0</v>
      </c>
      <c r="E256" s="145">
        <f>CONTESTO_SOCIO_FAMILIARE!I33</f>
        <v>0</v>
      </c>
      <c r="F256" s="145">
        <f>CONTESTO_SOCIO_FAMILIARE!J33</f>
        <v>0</v>
      </c>
    </row>
    <row r="257" spans="1:6" ht="87.95" customHeight="1" x14ac:dyDescent="0.2">
      <c r="A257" s="478" t="s">
        <v>109</v>
      </c>
      <c r="B257" s="488">
        <f>CONTESTO_SOCIO_FAMILIARE!E34</f>
        <v>0</v>
      </c>
      <c r="C257" s="146">
        <v>0</v>
      </c>
      <c r="D257" s="145">
        <f>CONTESTO_SOCIO_FAMILIARE!H34</f>
        <v>0</v>
      </c>
      <c r="E257" s="145">
        <f>CONTESTO_SOCIO_FAMILIARE!I34</f>
        <v>0</v>
      </c>
      <c r="F257" s="145">
        <f>CONTESTO_SOCIO_FAMILIARE!J34</f>
        <v>0</v>
      </c>
    </row>
    <row r="258" spans="1:6" ht="87.95" customHeight="1" x14ac:dyDescent="0.2">
      <c r="A258" s="479"/>
      <c r="B258" s="489"/>
      <c r="C258" s="146">
        <v>1</v>
      </c>
      <c r="D258" s="145">
        <f>CONTESTO_SOCIO_FAMILIARE!H35</f>
        <v>0</v>
      </c>
      <c r="E258" s="145">
        <f>CONTESTO_SOCIO_FAMILIARE!I35</f>
        <v>0</v>
      </c>
      <c r="F258" s="145">
        <f>CONTESTO_SOCIO_FAMILIARE!J35</f>
        <v>0</v>
      </c>
    </row>
    <row r="259" spans="1:6" ht="87.95" customHeight="1" x14ac:dyDescent="0.2">
      <c r="A259" s="479"/>
      <c r="B259" s="489"/>
      <c r="C259" s="146">
        <v>2</v>
      </c>
      <c r="D259" s="145">
        <f>CONTESTO_SOCIO_FAMILIARE!H36</f>
        <v>0</v>
      </c>
      <c r="E259" s="145">
        <f>CONTESTO_SOCIO_FAMILIARE!I36</f>
        <v>0</v>
      </c>
      <c r="F259" s="145">
        <f>CONTESTO_SOCIO_FAMILIARE!J36</f>
        <v>0</v>
      </c>
    </row>
    <row r="260" spans="1:6" ht="87.95" customHeight="1" x14ac:dyDescent="0.2">
      <c r="A260" s="479"/>
      <c r="B260" s="489"/>
      <c r="C260" s="146">
        <v>3</v>
      </c>
      <c r="D260" s="145">
        <f>CONTESTO_SOCIO_FAMILIARE!H37</f>
        <v>0</v>
      </c>
      <c r="E260" s="145">
        <f>CONTESTO_SOCIO_FAMILIARE!I37</f>
        <v>0</v>
      </c>
      <c r="F260" s="145">
        <f>CONTESTO_SOCIO_FAMILIARE!J37</f>
        <v>0</v>
      </c>
    </row>
    <row r="261" spans="1:6" ht="87.95" customHeight="1" x14ac:dyDescent="0.2">
      <c r="A261" s="480"/>
      <c r="B261" s="490"/>
      <c r="C261" s="146">
        <v>4</v>
      </c>
      <c r="D261" s="145">
        <f>CONTESTO_SOCIO_FAMILIARE!H38</f>
        <v>0</v>
      </c>
      <c r="E261" s="145">
        <f>CONTESTO_SOCIO_FAMILIARE!I38</f>
        <v>0</v>
      </c>
      <c r="F261" s="145">
        <f>CONTESTO_SOCIO_FAMILIARE!J38</f>
        <v>0</v>
      </c>
    </row>
    <row r="262" spans="1:6" ht="87.95" customHeight="1" x14ac:dyDescent="0.2">
      <c r="A262" s="478" t="s">
        <v>109</v>
      </c>
      <c r="B262" s="488">
        <f>CONTESTO_SOCIO_FAMILIARE!E40</f>
        <v>0</v>
      </c>
      <c r="C262" s="146">
        <v>0</v>
      </c>
      <c r="D262" s="145">
        <f>CONTESTO_SOCIO_FAMILIARE!H40</f>
        <v>0</v>
      </c>
      <c r="E262" s="145">
        <f>CONTESTO_SOCIO_FAMILIARE!I40</f>
        <v>0</v>
      </c>
      <c r="F262" s="145">
        <f>CONTESTO_SOCIO_FAMILIARE!J40</f>
        <v>0</v>
      </c>
    </row>
    <row r="263" spans="1:6" ht="87.95" customHeight="1" x14ac:dyDescent="0.2">
      <c r="A263" s="479"/>
      <c r="B263" s="489"/>
      <c r="C263" s="146">
        <v>1</v>
      </c>
      <c r="D263" s="145">
        <f>CONTESTO_SOCIO_FAMILIARE!H41</f>
        <v>0</v>
      </c>
      <c r="E263" s="145">
        <f>CONTESTO_SOCIO_FAMILIARE!I41</f>
        <v>0</v>
      </c>
      <c r="F263" s="145">
        <f>CONTESTO_SOCIO_FAMILIARE!J41</f>
        <v>0</v>
      </c>
    </row>
    <row r="264" spans="1:6" ht="87.95" customHeight="1" x14ac:dyDescent="0.2">
      <c r="A264" s="479"/>
      <c r="B264" s="489"/>
      <c r="C264" s="146">
        <v>2</v>
      </c>
      <c r="D264" s="145">
        <f>CONTESTO_SOCIO_FAMILIARE!H42</f>
        <v>0</v>
      </c>
      <c r="E264" s="145">
        <f>CONTESTO_SOCIO_FAMILIARE!I42</f>
        <v>0</v>
      </c>
      <c r="F264" s="145">
        <f>CONTESTO_SOCIO_FAMILIARE!J42</f>
        <v>0</v>
      </c>
    </row>
    <row r="265" spans="1:6" ht="87.95" customHeight="1" x14ac:dyDescent="0.2">
      <c r="A265" s="479"/>
      <c r="B265" s="489"/>
      <c r="C265" s="146">
        <v>3</v>
      </c>
      <c r="D265" s="145">
        <f>CONTESTO_SOCIO_FAMILIARE!H43</f>
        <v>0</v>
      </c>
      <c r="E265" s="145">
        <f>CONTESTO_SOCIO_FAMILIARE!I43</f>
        <v>0</v>
      </c>
      <c r="F265" s="145">
        <f>CONTESTO_SOCIO_FAMILIARE!J43</f>
        <v>0</v>
      </c>
    </row>
    <row r="266" spans="1:6" ht="87.95" customHeight="1" x14ac:dyDescent="0.2">
      <c r="A266" s="480"/>
      <c r="B266" s="490"/>
      <c r="C266" s="146">
        <v>4</v>
      </c>
      <c r="D266" s="145">
        <f>CONTESTO_SOCIO_FAMILIARE!H44</f>
        <v>0</v>
      </c>
      <c r="E266" s="145">
        <f>CONTESTO_SOCIO_FAMILIARE!I44</f>
        <v>0</v>
      </c>
      <c r="F266" s="145">
        <f>CONTESTO_SOCIO_FAMILIARE!J44</f>
        <v>0</v>
      </c>
    </row>
    <row r="267" spans="1:6" ht="87.95" customHeight="1" x14ac:dyDescent="0.2">
      <c r="A267" s="478" t="s">
        <v>109</v>
      </c>
      <c r="B267" s="488">
        <f>CONTESTO_SOCIO_FAMILIARE!E45</f>
        <v>0</v>
      </c>
      <c r="C267" s="146">
        <v>0</v>
      </c>
      <c r="D267" s="145">
        <f>CONTESTO_SOCIO_FAMILIARE!H45</f>
        <v>0</v>
      </c>
      <c r="E267" s="145">
        <f>CONTESTO_SOCIO_FAMILIARE!I45</f>
        <v>0</v>
      </c>
      <c r="F267" s="145">
        <f>CONTESTO_SOCIO_FAMILIARE!J45</f>
        <v>0</v>
      </c>
    </row>
    <row r="268" spans="1:6" ht="87.95" customHeight="1" x14ac:dyDescent="0.2">
      <c r="A268" s="479"/>
      <c r="B268" s="489"/>
      <c r="C268" s="146">
        <v>1</v>
      </c>
      <c r="D268" s="145">
        <f>CONTESTO_SOCIO_FAMILIARE!H46</f>
        <v>0</v>
      </c>
      <c r="E268" s="145">
        <f>CONTESTO_SOCIO_FAMILIARE!I46</f>
        <v>0</v>
      </c>
      <c r="F268" s="145">
        <f>CONTESTO_SOCIO_FAMILIARE!J46</f>
        <v>0</v>
      </c>
    </row>
    <row r="269" spans="1:6" ht="87.95" customHeight="1" x14ac:dyDescent="0.2">
      <c r="A269" s="479"/>
      <c r="B269" s="489"/>
      <c r="C269" s="146">
        <v>2</v>
      </c>
      <c r="D269" s="145">
        <f>CONTESTO_SOCIO_FAMILIARE!H47</f>
        <v>0</v>
      </c>
      <c r="E269" s="145">
        <f>CONTESTO_SOCIO_FAMILIARE!I47</f>
        <v>0</v>
      </c>
      <c r="F269" s="145">
        <f>CONTESTO_SOCIO_FAMILIARE!J47</f>
        <v>0</v>
      </c>
    </row>
    <row r="270" spans="1:6" ht="87.95" customHeight="1" x14ac:dyDescent="0.2">
      <c r="A270" s="479"/>
      <c r="B270" s="489"/>
      <c r="C270" s="146">
        <v>3</v>
      </c>
      <c r="D270" s="145">
        <f>CONTESTO_SOCIO_FAMILIARE!H48</f>
        <v>0</v>
      </c>
      <c r="E270" s="145">
        <f>CONTESTO_SOCIO_FAMILIARE!I48</f>
        <v>0</v>
      </c>
      <c r="F270" s="145">
        <f>CONTESTO_SOCIO_FAMILIARE!J48</f>
        <v>0</v>
      </c>
    </row>
    <row r="271" spans="1:6" ht="87.95" customHeight="1" x14ac:dyDescent="0.2">
      <c r="A271" s="480"/>
      <c r="B271" s="490"/>
      <c r="C271" s="146">
        <v>4</v>
      </c>
      <c r="D271" s="145">
        <f>CONTESTO_SOCIO_FAMILIARE!H49</f>
        <v>0</v>
      </c>
      <c r="E271" s="145">
        <f>CONTESTO_SOCIO_FAMILIARE!I49</f>
        <v>0</v>
      </c>
      <c r="F271" s="145">
        <f>CONTESTO_SOCIO_FAMILIARE!J49</f>
        <v>0</v>
      </c>
    </row>
    <row r="272" spans="1:6" ht="87.95" customHeight="1" x14ac:dyDescent="0.2">
      <c r="A272" s="478" t="s">
        <v>109</v>
      </c>
      <c r="B272" s="488">
        <f>CONTESTO_SOCIO_FAMILIARE!E50</f>
        <v>0</v>
      </c>
      <c r="C272" s="146">
        <v>0</v>
      </c>
      <c r="D272" s="145">
        <f>CONTESTO_SOCIO_FAMILIARE!H50</f>
        <v>0</v>
      </c>
      <c r="E272" s="145">
        <f>CONTESTO_SOCIO_FAMILIARE!I50</f>
        <v>0</v>
      </c>
      <c r="F272" s="145">
        <f>CONTESTO_SOCIO_FAMILIARE!J50</f>
        <v>0</v>
      </c>
    </row>
    <row r="273" spans="1:6" ht="87.95" customHeight="1" x14ac:dyDescent="0.2">
      <c r="A273" s="479"/>
      <c r="B273" s="489"/>
      <c r="C273" s="146">
        <v>1</v>
      </c>
      <c r="D273" s="145">
        <f>CONTESTO_SOCIO_FAMILIARE!H51</f>
        <v>0</v>
      </c>
      <c r="E273" s="145">
        <f>CONTESTO_SOCIO_FAMILIARE!I51</f>
        <v>0</v>
      </c>
      <c r="F273" s="145">
        <f>CONTESTO_SOCIO_FAMILIARE!J51</f>
        <v>0</v>
      </c>
    </row>
    <row r="274" spans="1:6" ht="87.95" customHeight="1" x14ac:dyDescent="0.2">
      <c r="A274" s="479"/>
      <c r="B274" s="489"/>
      <c r="C274" s="146">
        <v>2</v>
      </c>
      <c r="D274" s="145">
        <f>CONTESTO_SOCIO_FAMILIARE!H52</f>
        <v>0</v>
      </c>
      <c r="E274" s="145">
        <f>CONTESTO_SOCIO_FAMILIARE!I52</f>
        <v>0</v>
      </c>
      <c r="F274" s="145">
        <f>CONTESTO_SOCIO_FAMILIARE!J52</f>
        <v>0</v>
      </c>
    </row>
    <row r="275" spans="1:6" ht="87.95" customHeight="1" x14ac:dyDescent="0.2">
      <c r="A275" s="479"/>
      <c r="B275" s="489"/>
      <c r="C275" s="146">
        <v>3</v>
      </c>
      <c r="D275" s="145">
        <f>CONTESTO_SOCIO_FAMILIARE!H53</f>
        <v>0</v>
      </c>
      <c r="E275" s="145">
        <f>CONTESTO_SOCIO_FAMILIARE!I53</f>
        <v>0</v>
      </c>
      <c r="F275" s="145">
        <f>CONTESTO_SOCIO_FAMILIARE!J53</f>
        <v>0</v>
      </c>
    </row>
    <row r="276" spans="1:6" ht="87.95" customHeight="1" x14ac:dyDescent="0.2">
      <c r="A276" s="480"/>
      <c r="B276" s="490"/>
      <c r="C276" s="146">
        <v>4</v>
      </c>
      <c r="D276" s="145">
        <f>CONTESTO_SOCIO_FAMILIARE!H54</f>
        <v>0</v>
      </c>
      <c r="E276" s="145">
        <f>CONTESTO_SOCIO_FAMILIARE!I54</f>
        <v>0</v>
      </c>
      <c r="F276" s="145">
        <f>CONTESTO_SOCIO_FAMILIARE!J54</f>
        <v>0</v>
      </c>
    </row>
    <row r="277" spans="1:6" ht="87.95" customHeight="1" x14ac:dyDescent="0.2">
      <c r="A277" s="478" t="s">
        <v>109</v>
      </c>
      <c r="B277" s="488">
        <f>CONTESTO_SOCIO_FAMILIARE!E55</f>
        <v>0</v>
      </c>
      <c r="C277" s="146">
        <v>0</v>
      </c>
      <c r="D277" s="145">
        <f>CONTESTO_SOCIO_FAMILIARE!H55</f>
        <v>0</v>
      </c>
      <c r="E277" s="145">
        <f>CONTESTO_SOCIO_FAMILIARE!I55</f>
        <v>0</v>
      </c>
      <c r="F277" s="145">
        <f>CONTESTO_SOCIO_FAMILIARE!J55</f>
        <v>0</v>
      </c>
    </row>
    <row r="278" spans="1:6" ht="87.95" customHeight="1" x14ac:dyDescent="0.2">
      <c r="A278" s="479"/>
      <c r="B278" s="489"/>
      <c r="C278" s="146">
        <v>1</v>
      </c>
      <c r="D278" s="145">
        <f>CONTESTO_SOCIO_FAMILIARE!H56</f>
        <v>0</v>
      </c>
      <c r="E278" s="145">
        <f>CONTESTO_SOCIO_FAMILIARE!I56</f>
        <v>0</v>
      </c>
      <c r="F278" s="145">
        <f>CONTESTO_SOCIO_FAMILIARE!J56</f>
        <v>0</v>
      </c>
    </row>
    <row r="279" spans="1:6" ht="87.95" customHeight="1" x14ac:dyDescent="0.2">
      <c r="A279" s="479"/>
      <c r="B279" s="489"/>
      <c r="C279" s="146">
        <v>2</v>
      </c>
      <c r="D279" s="145">
        <f>CONTESTO_SOCIO_FAMILIARE!H57</f>
        <v>0</v>
      </c>
      <c r="E279" s="145">
        <f>CONTESTO_SOCIO_FAMILIARE!I57</f>
        <v>0</v>
      </c>
      <c r="F279" s="145">
        <f>CONTESTO_SOCIO_FAMILIARE!J57</f>
        <v>0</v>
      </c>
    </row>
    <row r="280" spans="1:6" ht="87.95" customHeight="1" x14ac:dyDescent="0.2">
      <c r="A280" s="479"/>
      <c r="B280" s="489"/>
      <c r="C280" s="146">
        <v>3</v>
      </c>
      <c r="D280" s="145">
        <f>CONTESTO_SOCIO_FAMILIARE!H58</f>
        <v>0</v>
      </c>
      <c r="E280" s="145">
        <f>CONTESTO_SOCIO_FAMILIARE!I58</f>
        <v>0</v>
      </c>
      <c r="F280" s="145">
        <f>CONTESTO_SOCIO_FAMILIARE!J58</f>
        <v>0</v>
      </c>
    </row>
    <row r="281" spans="1:6" ht="87.95" customHeight="1" x14ac:dyDescent="0.2">
      <c r="A281" s="479"/>
      <c r="B281" s="489"/>
      <c r="C281" s="147">
        <v>4</v>
      </c>
      <c r="D281" s="148">
        <f>CONTESTO_SOCIO_FAMILIARE!H59</f>
        <v>0</v>
      </c>
      <c r="E281" s="148">
        <f>CONTESTO_SOCIO_FAMILIARE!I59</f>
        <v>0</v>
      </c>
      <c r="F281" s="148">
        <f>CONTESTO_SOCIO_FAMILIARE!J59</f>
        <v>0</v>
      </c>
    </row>
    <row r="282" spans="1:6" x14ac:dyDescent="0.2">
      <c r="A282" s="494"/>
      <c r="B282" s="494"/>
      <c r="C282" s="494"/>
      <c r="D282" s="494"/>
      <c r="E282" s="494"/>
      <c r="F282" s="494"/>
    </row>
  </sheetData>
  <mergeCells count="118">
    <mergeCell ref="B206:B210"/>
    <mergeCell ref="A211:A215"/>
    <mergeCell ref="B247:B251"/>
    <mergeCell ref="A252:A256"/>
    <mergeCell ref="B252:B256"/>
    <mergeCell ref="A227:A231"/>
    <mergeCell ref="B227:B231"/>
    <mergeCell ref="A232:A236"/>
    <mergeCell ref="B232:B236"/>
    <mergeCell ref="A237:A241"/>
    <mergeCell ref="B237:B241"/>
    <mergeCell ref="B211:B215"/>
    <mergeCell ref="A216:A220"/>
    <mergeCell ref="B216:B220"/>
    <mergeCell ref="A221:A225"/>
    <mergeCell ref="B221:B225"/>
    <mergeCell ref="A282:F282"/>
    <mergeCell ref="A272:A276"/>
    <mergeCell ref="B272:B276"/>
    <mergeCell ref="A277:A281"/>
    <mergeCell ref="B277:B281"/>
    <mergeCell ref="A186:A190"/>
    <mergeCell ref="B186:B190"/>
    <mergeCell ref="A191:A195"/>
    <mergeCell ref="B191:B195"/>
    <mergeCell ref="A196:A200"/>
    <mergeCell ref="B196:B200"/>
    <mergeCell ref="A201:A205"/>
    <mergeCell ref="B201:B205"/>
    <mergeCell ref="A226:F226"/>
    <mergeCell ref="A257:A261"/>
    <mergeCell ref="B257:B261"/>
    <mergeCell ref="A262:A266"/>
    <mergeCell ref="B262:B266"/>
    <mergeCell ref="A267:A271"/>
    <mergeCell ref="B267:B271"/>
    <mergeCell ref="A242:A246"/>
    <mergeCell ref="B242:B246"/>
    <mergeCell ref="A247:A251"/>
    <mergeCell ref="A206:A210"/>
    <mergeCell ref="A171:A175"/>
    <mergeCell ref="B171:B175"/>
    <mergeCell ref="A176:A180"/>
    <mergeCell ref="B176:B180"/>
    <mergeCell ref="A181:A185"/>
    <mergeCell ref="B181:B185"/>
    <mergeCell ref="A156:A160"/>
    <mergeCell ref="B156:B160"/>
    <mergeCell ref="A161:A165"/>
    <mergeCell ref="B161:B165"/>
    <mergeCell ref="A166:A170"/>
    <mergeCell ref="B166:B170"/>
    <mergeCell ref="A141:A145"/>
    <mergeCell ref="B141:B145"/>
    <mergeCell ref="A146:A150"/>
    <mergeCell ref="B146:B150"/>
    <mergeCell ref="A151:A155"/>
    <mergeCell ref="B151:B155"/>
    <mergeCell ref="A100:A104"/>
    <mergeCell ref="B100:B104"/>
    <mergeCell ref="A131:A135"/>
    <mergeCell ref="B131:B135"/>
    <mergeCell ref="A136:A140"/>
    <mergeCell ref="B136:B140"/>
    <mergeCell ref="A116:A120"/>
    <mergeCell ref="B116:B120"/>
    <mergeCell ref="A121:A125"/>
    <mergeCell ref="B121:B125"/>
    <mergeCell ref="A126:A130"/>
    <mergeCell ref="B126:B130"/>
    <mergeCell ref="A85:A89"/>
    <mergeCell ref="B85:B89"/>
    <mergeCell ref="A90:A94"/>
    <mergeCell ref="B90:B94"/>
    <mergeCell ref="A95:A99"/>
    <mergeCell ref="B95:B99"/>
    <mergeCell ref="A106:A110"/>
    <mergeCell ref="B106:B110"/>
    <mergeCell ref="A111:A115"/>
    <mergeCell ref="B111:B115"/>
    <mergeCell ref="A105:F105"/>
    <mergeCell ref="A70:A74"/>
    <mergeCell ref="B70:B74"/>
    <mergeCell ref="A75:A79"/>
    <mergeCell ref="B75:B79"/>
    <mergeCell ref="A80:A84"/>
    <mergeCell ref="B80:B84"/>
    <mergeCell ref="A55:A59"/>
    <mergeCell ref="B55:B59"/>
    <mergeCell ref="A60:A64"/>
    <mergeCell ref="B60:B64"/>
    <mergeCell ref="A65:A69"/>
    <mergeCell ref="B65:B69"/>
    <mergeCell ref="A40:A44"/>
    <mergeCell ref="B40:B44"/>
    <mergeCell ref="A45:A49"/>
    <mergeCell ref="B45:B49"/>
    <mergeCell ref="A50:A54"/>
    <mergeCell ref="B50:B54"/>
    <mergeCell ref="A25:A29"/>
    <mergeCell ref="B25:B29"/>
    <mergeCell ref="A30:A34"/>
    <mergeCell ref="B30:B34"/>
    <mergeCell ref="A35:A39"/>
    <mergeCell ref="B35:B39"/>
    <mergeCell ref="F1:F4"/>
    <mergeCell ref="A5:A9"/>
    <mergeCell ref="B5:B9"/>
    <mergeCell ref="C1:C4"/>
    <mergeCell ref="A10:A14"/>
    <mergeCell ref="B10:B14"/>
    <mergeCell ref="A15:A19"/>
    <mergeCell ref="B15:B19"/>
    <mergeCell ref="A20:A24"/>
    <mergeCell ref="B20:B24"/>
    <mergeCell ref="B1:B4"/>
    <mergeCell ref="D1:D4"/>
    <mergeCell ref="E1:E4"/>
  </mergeCells>
  <pageMargins left="0.7" right="0.7" top="0.75" bottom="0.75" header="0.3" footer="0.3"/>
  <pageSetup paperSize="9" scale="27" fitToHeight="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8</vt:i4>
      </vt:variant>
      <vt:variant>
        <vt:lpstr>Intervalli denominati</vt:lpstr>
      </vt:variant>
      <vt:variant>
        <vt:i4>8</vt:i4>
      </vt:variant>
    </vt:vector>
  </HeadingPairs>
  <TitlesOfParts>
    <vt:vector size="16" baseType="lpstr">
      <vt:lpstr>Anagrafica</vt:lpstr>
      <vt:lpstr>GENITORIALITA</vt:lpstr>
      <vt:lpstr>punteggio genitorialità</vt:lpstr>
      <vt:lpstr>MINORE</vt:lpstr>
      <vt:lpstr>punteggio minore</vt:lpstr>
      <vt:lpstr>CONTESTO_SOCIO_FAMILIARE</vt:lpstr>
      <vt:lpstr>punteggio contesto</vt:lpstr>
      <vt:lpstr>Sintesi obiettivi</vt:lpstr>
      <vt:lpstr>Anagrafica!Area_stampa</vt:lpstr>
      <vt:lpstr>CONTESTO_SOCIO_FAMILIARE!Area_stampa</vt:lpstr>
      <vt:lpstr>GENITORIALITA!Area_stampa</vt:lpstr>
      <vt:lpstr>MINORE!Area_stampa</vt:lpstr>
      <vt:lpstr>'punteggio contesto'!Area_stampa</vt:lpstr>
      <vt:lpstr>'punteggio genitorialità'!Area_stampa</vt:lpstr>
      <vt:lpstr>'punteggio minore'!Area_stampa</vt:lpstr>
      <vt:lpstr>'Sintesi obiettivi'!Area_stampa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valy</dc:creator>
  <cp:lastModifiedBy>Mongiardini Silvia</cp:lastModifiedBy>
  <cp:lastPrinted>2019-12-16T11:20:01Z</cp:lastPrinted>
  <dcterms:created xsi:type="dcterms:W3CDTF">2012-11-23T07:35:44Z</dcterms:created>
  <dcterms:modified xsi:type="dcterms:W3CDTF">2021-07-28T13:53:58Z</dcterms:modified>
</cp:coreProperties>
</file>