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X:\UFFICIO BILANCIO\2 AREA MINORI\ACCREDITAMENTO GB 2024\AVVISO PUBBLICO GB\"/>
    </mc:Choice>
  </mc:AlternateContent>
  <xr:revisionPtr revIDLastSave="0" documentId="8_{CB664E05-2585-448F-A847-AC5310BABAB2}" xr6:coauthVersionLast="47" xr6:coauthVersionMax="47" xr10:uidLastSave="{00000000-0000-0000-0000-000000000000}"/>
  <bookViews>
    <workbookView xWindow="28680" yWindow="690" windowWidth="19440" windowHeight="15000" tabRatio="875" xr2:uid="{00000000-000D-0000-FFFF-FFFF00000000}"/>
  </bookViews>
  <sheets>
    <sheet name="ANAGRAFICA E SEGNALAZIONE" sheetId="30" r:id="rId1"/>
    <sheet name="MINORENNE-I" sheetId="14" r:id="rId2"/>
    <sheet name="GENITORIALITA" sheetId="12" r:id="rId3"/>
    <sheet name="CONTESTO_SOCIO_FAMILIARE" sheetId="15" r:id="rId4"/>
    <sheet name="SINTESI OBIETTIVI" sheetId="29" r:id="rId5"/>
    <sheet name="AUTORIZZAZIONI" sheetId="31" r:id="rId6"/>
    <sheet name="legenda anagrafica" sheetId="32" r:id="rId7"/>
    <sheet name="punteggio minore" sheetId="23" r:id="rId8"/>
    <sheet name="punteggio genitorialità" sheetId="21" r:id="rId9"/>
    <sheet name="punteggio contesto" sheetId="25" r:id="rId10"/>
  </sheets>
  <definedNames>
    <definedName name="_xlnm.Print_Area" localSheetId="0">'ANAGRAFICA E SEGNALAZIONE'!$B$1:$H$159</definedName>
    <definedName name="_xlnm.Print_Area" localSheetId="5">AUTORIZZAZIONI!$A$1:$D$6</definedName>
    <definedName name="_xlnm.Print_Area" localSheetId="3">CONTESTO_SOCIO_FAMILIARE!$A$1:$K$71</definedName>
    <definedName name="_xlnm.Print_Area" localSheetId="2">GENITORIALITA!$A$1:$K$126</definedName>
    <definedName name="_xlnm.Print_Area" localSheetId="1">'MINORENNE-I'!$A$1:$K$153</definedName>
    <definedName name="_xlnm.Print_Area" localSheetId="9">'punteggio contesto'!$G$1:$N$42</definedName>
    <definedName name="_xlnm.Print_Area" localSheetId="8">'punteggio genitorialità'!$G$1:$L$37</definedName>
    <definedName name="_xlnm.Print_Area" localSheetId="7">'punteggio minore'!$G$1:$L$36</definedName>
    <definedName name="_xlnm.Print_Area" localSheetId="4">'SINTESI OBIETTIVI'!$A$1:$F$348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23" l="1"/>
  <c r="B327" i="29" l="1"/>
  <c r="B328" i="29"/>
  <c r="B329" i="29"/>
  <c r="B330" i="29"/>
  <c r="B331" i="29"/>
  <c r="B321" i="29"/>
  <c r="B322" i="29"/>
  <c r="B323" i="29"/>
  <c r="B324" i="29"/>
  <c r="B325" i="29"/>
  <c r="B315" i="29"/>
  <c r="B316" i="29"/>
  <c r="B317" i="29"/>
  <c r="B318" i="29"/>
  <c r="B319" i="29"/>
  <c r="B309" i="29"/>
  <c r="B310" i="29"/>
  <c r="B311" i="29"/>
  <c r="B312" i="29"/>
  <c r="B313" i="29"/>
  <c r="B308" i="29"/>
  <c r="B303" i="29"/>
  <c r="B304" i="29"/>
  <c r="B305" i="29"/>
  <c r="B306" i="29"/>
  <c r="B307" i="29"/>
  <c r="B297" i="29"/>
  <c r="B298" i="29"/>
  <c r="B299" i="29"/>
  <c r="B300" i="29"/>
  <c r="B301" i="29"/>
  <c r="B296" i="29"/>
  <c r="B291" i="29"/>
  <c r="B292" i="29"/>
  <c r="B293" i="29"/>
  <c r="B294" i="29"/>
  <c r="B295" i="29"/>
  <c r="B285" i="29"/>
  <c r="B286" i="29"/>
  <c r="B287" i="29"/>
  <c r="B288" i="29"/>
  <c r="B289" i="29"/>
  <c r="B284" i="29"/>
  <c r="B279" i="29"/>
  <c r="B280" i="29"/>
  <c r="B281" i="29"/>
  <c r="B282" i="29"/>
  <c r="B283" i="29"/>
  <c r="B267" i="29"/>
  <c r="B268" i="29"/>
  <c r="B269" i="29"/>
  <c r="B270" i="29"/>
  <c r="B271" i="29"/>
  <c r="B272" i="29"/>
  <c r="B273" i="29"/>
  <c r="B274" i="29"/>
  <c r="B275" i="29"/>
  <c r="B276" i="29"/>
  <c r="B277" i="29"/>
  <c r="B146" i="29"/>
  <c r="D146" i="29"/>
  <c r="E146" i="29"/>
  <c r="F146" i="29"/>
  <c r="B147" i="29"/>
  <c r="D147" i="29"/>
  <c r="E147" i="29"/>
  <c r="F147" i="29"/>
  <c r="B148" i="29"/>
  <c r="D148" i="29"/>
  <c r="E148" i="29"/>
  <c r="F148" i="29"/>
  <c r="B149" i="29"/>
  <c r="D149" i="29"/>
  <c r="E149" i="29"/>
  <c r="F149" i="29"/>
  <c r="B150" i="29"/>
  <c r="D150" i="29"/>
  <c r="E150" i="29"/>
  <c r="F150" i="29"/>
  <c r="B151" i="29"/>
  <c r="D151" i="29"/>
  <c r="E151" i="29"/>
  <c r="F151" i="29"/>
  <c r="B249" i="29"/>
  <c r="B250" i="29"/>
  <c r="B251" i="29"/>
  <c r="B252" i="29"/>
  <c r="B253" i="29"/>
  <c r="B254" i="29"/>
  <c r="B255" i="29"/>
  <c r="B256" i="29"/>
  <c r="B257" i="29"/>
  <c r="B258" i="29"/>
  <c r="B259" i="29"/>
  <c r="B260" i="29"/>
  <c r="B261" i="29"/>
  <c r="B262" i="29"/>
  <c r="B263" i="29"/>
  <c r="B264" i="29"/>
  <c r="B265" i="29"/>
  <c r="B219" i="29"/>
  <c r="B220" i="29"/>
  <c r="B221" i="29"/>
  <c r="B222" i="29"/>
  <c r="B223" i="29"/>
  <c r="B224" i="29"/>
  <c r="B225" i="29"/>
  <c r="B226" i="29"/>
  <c r="B227" i="29"/>
  <c r="B228" i="29"/>
  <c r="B229" i="29"/>
  <c r="B230" i="29"/>
  <c r="B231" i="29"/>
  <c r="B232" i="29"/>
  <c r="B233" i="29"/>
  <c r="B234" i="29"/>
  <c r="B235" i="29"/>
  <c r="B236" i="29"/>
  <c r="B237" i="29"/>
  <c r="B238" i="29"/>
  <c r="B239" i="29"/>
  <c r="B240" i="29"/>
  <c r="B241" i="29"/>
  <c r="B242" i="29"/>
  <c r="B243" i="29"/>
  <c r="B244" i="29"/>
  <c r="B245" i="29"/>
  <c r="B246" i="29"/>
  <c r="B247" i="29"/>
  <c r="B201" i="29"/>
  <c r="B202" i="29"/>
  <c r="B203" i="29"/>
  <c r="B204" i="29"/>
  <c r="B205" i="29"/>
  <c r="B206" i="29"/>
  <c r="B207" i="29"/>
  <c r="B208" i="29"/>
  <c r="B209" i="29"/>
  <c r="B210" i="29"/>
  <c r="B211" i="29"/>
  <c r="B212" i="29"/>
  <c r="B213" i="29"/>
  <c r="B214" i="29"/>
  <c r="B215" i="29"/>
  <c r="B216" i="29"/>
  <c r="B217" i="29"/>
  <c r="B177" i="29"/>
  <c r="B178" i="29"/>
  <c r="B179" i="29"/>
  <c r="B180" i="29"/>
  <c r="B181" i="29"/>
  <c r="B182" i="29"/>
  <c r="B183" i="29"/>
  <c r="B184" i="29"/>
  <c r="B185" i="29"/>
  <c r="B186" i="29"/>
  <c r="B187" i="29"/>
  <c r="B188" i="29"/>
  <c r="B189" i="29"/>
  <c r="B190" i="29"/>
  <c r="B191" i="29"/>
  <c r="B192" i="29"/>
  <c r="B193" i="29"/>
  <c r="B194" i="29"/>
  <c r="B195" i="29"/>
  <c r="B196" i="29"/>
  <c r="B197" i="29"/>
  <c r="B198" i="29"/>
  <c r="B199" i="29"/>
  <c r="B165" i="29"/>
  <c r="B166" i="29"/>
  <c r="B167" i="29"/>
  <c r="B168" i="29"/>
  <c r="B169" i="29"/>
  <c r="B170" i="29"/>
  <c r="B171" i="29"/>
  <c r="B172" i="29"/>
  <c r="B173" i="29"/>
  <c r="B174" i="29"/>
  <c r="B175" i="29"/>
  <c r="B152" i="29"/>
  <c r="B153" i="29"/>
  <c r="B154" i="29"/>
  <c r="B155" i="29"/>
  <c r="B156" i="29"/>
  <c r="B157" i="29"/>
  <c r="B158" i="29"/>
  <c r="B159" i="29"/>
  <c r="B160" i="29"/>
  <c r="B161" i="29"/>
  <c r="B162" i="29"/>
  <c r="B163" i="29"/>
  <c r="B129" i="29"/>
  <c r="B130" i="29"/>
  <c r="B131" i="29"/>
  <c r="B132" i="29"/>
  <c r="B133" i="29"/>
  <c r="B134" i="29"/>
  <c r="B135" i="29"/>
  <c r="B136" i="29"/>
  <c r="B137" i="29"/>
  <c r="B138" i="29"/>
  <c r="B139" i="29"/>
  <c r="B140" i="29"/>
  <c r="B141" i="29"/>
  <c r="B142" i="29"/>
  <c r="B143" i="29"/>
  <c r="B144" i="29"/>
  <c r="B145" i="29"/>
  <c r="B128" i="29"/>
  <c r="B117" i="29"/>
  <c r="B118" i="29"/>
  <c r="B119" i="29"/>
  <c r="B120" i="29"/>
  <c r="B121" i="29"/>
  <c r="B122" i="29"/>
  <c r="B123" i="29"/>
  <c r="B124" i="29"/>
  <c r="B125" i="29"/>
  <c r="B126" i="29"/>
  <c r="B127" i="29"/>
  <c r="B116" i="29"/>
  <c r="B87" i="29"/>
  <c r="B88" i="29"/>
  <c r="B89" i="29"/>
  <c r="B90" i="29"/>
  <c r="B91" i="29"/>
  <c r="B92" i="29"/>
  <c r="B93" i="29"/>
  <c r="B94" i="29"/>
  <c r="B95" i="29"/>
  <c r="B96" i="29"/>
  <c r="B97" i="29"/>
  <c r="B98" i="29"/>
  <c r="B99" i="29"/>
  <c r="B100" i="29"/>
  <c r="B101" i="29"/>
  <c r="B102" i="29"/>
  <c r="B103" i="29"/>
  <c r="B104" i="29"/>
  <c r="B105" i="29"/>
  <c r="B106" i="29"/>
  <c r="B107" i="29"/>
  <c r="B108" i="29"/>
  <c r="B109" i="29"/>
  <c r="B110" i="29"/>
  <c r="B111" i="29"/>
  <c r="B112" i="29"/>
  <c r="B113" i="29"/>
  <c r="B114" i="29"/>
  <c r="B115" i="29"/>
  <c r="B86" i="29"/>
  <c r="B81" i="29"/>
  <c r="B82" i="29"/>
  <c r="B83" i="29"/>
  <c r="B84" i="29"/>
  <c r="B85" i="29"/>
  <c r="B80" i="29"/>
  <c r="B69" i="29"/>
  <c r="B70" i="29"/>
  <c r="B71" i="29"/>
  <c r="B72" i="29"/>
  <c r="B73" i="29"/>
  <c r="B74" i="29"/>
  <c r="B75" i="29"/>
  <c r="B76" i="29"/>
  <c r="B77" i="29"/>
  <c r="B78" i="29"/>
  <c r="B79" i="29"/>
  <c r="B68" i="29"/>
  <c r="B51" i="29"/>
  <c r="B52" i="29"/>
  <c r="B53" i="29"/>
  <c r="B54" i="29"/>
  <c r="B55" i="29"/>
  <c r="B56" i="29"/>
  <c r="B57" i="29"/>
  <c r="B58" i="29"/>
  <c r="B59" i="29"/>
  <c r="B60" i="29"/>
  <c r="B61" i="29"/>
  <c r="B62" i="29"/>
  <c r="B63" i="29"/>
  <c r="B64" i="29"/>
  <c r="B65" i="29"/>
  <c r="B66" i="29"/>
  <c r="B67" i="29"/>
  <c r="B50" i="29"/>
  <c r="B31" i="29"/>
  <c r="B32" i="29"/>
  <c r="B33" i="29"/>
  <c r="B34" i="29"/>
  <c r="B35" i="29"/>
  <c r="B36" i="29"/>
  <c r="B37" i="29"/>
  <c r="B38" i="29"/>
  <c r="B39" i="29"/>
  <c r="B40" i="29"/>
  <c r="B41" i="29"/>
  <c r="B42" i="29"/>
  <c r="B43" i="29"/>
  <c r="B44" i="29"/>
  <c r="B45" i="29"/>
  <c r="B46" i="29"/>
  <c r="B47" i="29"/>
  <c r="B48" i="29"/>
  <c r="B49" i="29"/>
  <c r="B27" i="29"/>
  <c r="B28" i="29"/>
  <c r="B29" i="29"/>
  <c r="B30" i="29"/>
  <c r="B26" i="29"/>
  <c r="B9" i="29"/>
  <c r="B10" i="29"/>
  <c r="B11" i="29"/>
  <c r="B12" i="29"/>
  <c r="B13" i="29"/>
  <c r="B14" i="29"/>
  <c r="B15" i="29"/>
  <c r="B16" i="29"/>
  <c r="B17" i="29"/>
  <c r="B18" i="29"/>
  <c r="B19" i="29"/>
  <c r="B20" i="29"/>
  <c r="B21" i="29"/>
  <c r="B22" i="29"/>
  <c r="B23" i="29"/>
  <c r="B24" i="29"/>
  <c r="B25" i="29"/>
  <c r="B3" i="29"/>
  <c r="B4" i="29"/>
  <c r="B5" i="29"/>
  <c r="B6" i="29"/>
  <c r="B7" i="29"/>
  <c r="C54" i="25" l="1"/>
  <c r="C53" i="25"/>
  <c r="C52" i="25"/>
  <c r="C51" i="25"/>
  <c r="C170" i="21"/>
  <c r="C169" i="21"/>
  <c r="C168" i="21"/>
  <c r="C166" i="21"/>
  <c r="C165" i="21"/>
  <c r="C164" i="21"/>
  <c r="C163" i="21"/>
  <c r="C162" i="21"/>
  <c r="C160" i="21"/>
  <c r="C159" i="21"/>
  <c r="C158" i="21"/>
  <c r="C157" i="21"/>
  <c r="C156" i="21"/>
  <c r="C155" i="21"/>
  <c r="C154" i="21"/>
  <c r="C152" i="21"/>
  <c r="C151" i="21"/>
  <c r="C149" i="21"/>
  <c r="C148" i="21"/>
  <c r="C147" i="21"/>
  <c r="C141" i="21"/>
  <c r="C140" i="21"/>
  <c r="C139" i="21"/>
  <c r="C137" i="21"/>
  <c r="C136" i="21"/>
  <c r="C135" i="21"/>
  <c r="C134" i="21"/>
  <c r="C133" i="21"/>
  <c r="C131" i="21"/>
  <c r="C130" i="21"/>
  <c r="C129" i="21"/>
  <c r="C128" i="21"/>
  <c r="C127" i="21"/>
  <c r="C126" i="21"/>
  <c r="C125" i="21"/>
  <c r="C123" i="21"/>
  <c r="C122" i="21"/>
  <c r="C120" i="21"/>
  <c r="C119" i="21"/>
  <c r="C118" i="21"/>
  <c r="C113" i="21"/>
  <c r="C112" i="21"/>
  <c r="C111" i="21"/>
  <c r="C109" i="21"/>
  <c r="C108" i="21"/>
  <c r="C107" i="21"/>
  <c r="C106" i="21"/>
  <c r="C105" i="21"/>
  <c r="C103" i="21"/>
  <c r="C102" i="21"/>
  <c r="C101" i="21"/>
  <c r="C100" i="21"/>
  <c r="C99" i="21"/>
  <c r="C98" i="21"/>
  <c r="C97" i="21"/>
  <c r="C95" i="21"/>
  <c r="C94" i="21"/>
  <c r="C92" i="21"/>
  <c r="C91" i="21"/>
  <c r="C90" i="21"/>
  <c r="C85" i="21"/>
  <c r="C84" i="21"/>
  <c r="C83" i="21"/>
  <c r="C81" i="21"/>
  <c r="C80" i="21"/>
  <c r="C79" i="21"/>
  <c r="C78" i="21"/>
  <c r="C77" i="21"/>
  <c r="C75" i="21"/>
  <c r="C74" i="21"/>
  <c r="C73" i="21"/>
  <c r="C72" i="21"/>
  <c r="C71" i="21"/>
  <c r="C70" i="21"/>
  <c r="C69" i="21"/>
  <c r="C67" i="21"/>
  <c r="C66" i="21"/>
  <c r="C64" i="21"/>
  <c r="C63" i="21"/>
  <c r="C62" i="21"/>
  <c r="C56" i="21"/>
  <c r="C55" i="21"/>
  <c r="C54" i="21"/>
  <c r="C52" i="21"/>
  <c r="C51" i="21"/>
  <c r="C50" i="21"/>
  <c r="C49" i="21"/>
  <c r="C48" i="21"/>
  <c r="C46" i="21"/>
  <c r="C45" i="21"/>
  <c r="C44" i="21"/>
  <c r="C43" i="21"/>
  <c r="C42" i="21"/>
  <c r="C41" i="21"/>
  <c r="C40" i="21"/>
  <c r="C38" i="21"/>
  <c r="C37" i="21"/>
  <c r="C35" i="21"/>
  <c r="C34" i="21"/>
  <c r="C33" i="21"/>
  <c r="C25" i="21"/>
  <c r="C24" i="21"/>
  <c r="C23" i="21"/>
  <c r="C21" i="21"/>
  <c r="C20" i="21"/>
  <c r="C19" i="21"/>
  <c r="C18" i="21"/>
  <c r="C17" i="21"/>
  <c r="C15" i="21"/>
  <c r="C14" i="21"/>
  <c r="C13" i="21"/>
  <c r="C12" i="21"/>
  <c r="C11" i="21"/>
  <c r="C10" i="21"/>
  <c r="C9" i="21"/>
  <c r="C7" i="21"/>
  <c r="C6" i="21"/>
  <c r="C4" i="21"/>
  <c r="C112" i="25"/>
  <c r="C111" i="25"/>
  <c r="C110" i="25"/>
  <c r="C109" i="25"/>
  <c r="C107" i="25"/>
  <c r="C106" i="25"/>
  <c r="C104" i="25"/>
  <c r="C103" i="25"/>
  <c r="C101" i="25"/>
  <c r="C100" i="25"/>
  <c r="C99" i="25"/>
  <c r="C93" i="25"/>
  <c r="C92" i="25"/>
  <c r="C91" i="25"/>
  <c r="C90" i="25"/>
  <c r="C88" i="25"/>
  <c r="C87" i="25"/>
  <c r="C85" i="25"/>
  <c r="C84" i="25"/>
  <c r="C82" i="25"/>
  <c r="C81" i="25"/>
  <c r="C80" i="25"/>
  <c r="C73" i="25"/>
  <c r="C72" i="25"/>
  <c r="C71" i="25"/>
  <c r="C70" i="25"/>
  <c r="C68" i="25"/>
  <c r="C67" i="25"/>
  <c r="C65" i="25"/>
  <c r="C64" i="25"/>
  <c r="C62" i="25"/>
  <c r="C61" i="25"/>
  <c r="C60" i="25"/>
  <c r="C49" i="25"/>
  <c r="C48" i="25"/>
  <c r="C46" i="25"/>
  <c r="C45" i="25"/>
  <c r="C43" i="25"/>
  <c r="C42" i="25"/>
  <c r="C41" i="25"/>
  <c r="C34" i="25"/>
  <c r="C33" i="25"/>
  <c r="C32" i="25"/>
  <c r="C31" i="25"/>
  <c r="C29" i="25"/>
  <c r="C28" i="25"/>
  <c r="C26" i="25"/>
  <c r="C25" i="25"/>
  <c r="C23" i="25"/>
  <c r="C22" i="25"/>
  <c r="C21" i="25"/>
  <c r="C15" i="25"/>
  <c r="C14" i="25"/>
  <c r="C13" i="25"/>
  <c r="C12" i="25"/>
  <c r="C10" i="25"/>
  <c r="C9" i="25"/>
  <c r="C7" i="25"/>
  <c r="C6" i="25"/>
  <c r="C4" i="25" l="1"/>
  <c r="C3" i="25"/>
  <c r="C2" i="25"/>
  <c r="C3" i="21"/>
  <c r="C2" i="21"/>
  <c r="C8" i="21"/>
  <c r="C16" i="21"/>
  <c r="C22" i="21"/>
  <c r="C26" i="21"/>
  <c r="C5" i="21" l="1"/>
  <c r="B326" i="29" l="1"/>
  <c r="D309" i="29" l="1"/>
  <c r="E309" i="29"/>
  <c r="F309" i="29"/>
  <c r="D310" i="29"/>
  <c r="E310" i="29"/>
  <c r="F310" i="29"/>
  <c r="D311" i="29"/>
  <c r="E311" i="29"/>
  <c r="F311" i="29"/>
  <c r="D312" i="29"/>
  <c r="E312" i="29"/>
  <c r="F312" i="29"/>
  <c r="D313" i="29"/>
  <c r="E313" i="29"/>
  <c r="F313" i="29"/>
  <c r="D314" i="29"/>
  <c r="E314" i="29"/>
  <c r="F314" i="29"/>
  <c r="D315" i="29"/>
  <c r="E315" i="29"/>
  <c r="F315" i="29"/>
  <c r="D316" i="29"/>
  <c r="E316" i="29"/>
  <c r="F316" i="29"/>
  <c r="D317" i="29"/>
  <c r="E317" i="29"/>
  <c r="F317" i="29"/>
  <c r="D318" i="29"/>
  <c r="E318" i="29"/>
  <c r="F318" i="29"/>
  <c r="D319" i="29"/>
  <c r="E319" i="29"/>
  <c r="F319" i="29"/>
  <c r="D320" i="29"/>
  <c r="E320" i="29"/>
  <c r="F320" i="29"/>
  <c r="D321" i="29"/>
  <c r="E321" i="29"/>
  <c r="F321" i="29"/>
  <c r="D322" i="29"/>
  <c r="E322" i="29"/>
  <c r="F322" i="29"/>
  <c r="D323" i="29"/>
  <c r="E323" i="29"/>
  <c r="F323" i="29"/>
  <c r="D324" i="29"/>
  <c r="E324" i="29"/>
  <c r="F324" i="29"/>
  <c r="D325" i="29"/>
  <c r="E325" i="29"/>
  <c r="F325" i="29"/>
  <c r="D326" i="29"/>
  <c r="E326" i="29"/>
  <c r="F326" i="29"/>
  <c r="D327" i="29"/>
  <c r="E327" i="29"/>
  <c r="F327" i="29"/>
  <c r="D328" i="29"/>
  <c r="E328" i="29"/>
  <c r="F328" i="29"/>
  <c r="D329" i="29"/>
  <c r="E329" i="29"/>
  <c r="F329" i="29"/>
  <c r="D330" i="29"/>
  <c r="E330" i="29"/>
  <c r="F330" i="29"/>
  <c r="D331" i="29"/>
  <c r="E331" i="29"/>
  <c r="F331" i="29"/>
  <c r="E308" i="29"/>
  <c r="F308" i="29"/>
  <c r="D308" i="29"/>
  <c r="D297" i="29"/>
  <c r="E297" i="29"/>
  <c r="F297" i="29"/>
  <c r="D298" i="29"/>
  <c r="E298" i="29"/>
  <c r="F298" i="29"/>
  <c r="D299" i="29"/>
  <c r="E299" i="29"/>
  <c r="F299" i="29"/>
  <c r="D300" i="29"/>
  <c r="E300" i="29"/>
  <c r="F300" i="29"/>
  <c r="D301" i="29"/>
  <c r="E301" i="29"/>
  <c r="F301" i="29"/>
  <c r="D302" i="29"/>
  <c r="E302" i="29"/>
  <c r="F302" i="29"/>
  <c r="D303" i="29"/>
  <c r="E303" i="29"/>
  <c r="F303" i="29"/>
  <c r="D304" i="29"/>
  <c r="E304" i="29"/>
  <c r="F304" i="29"/>
  <c r="D305" i="29"/>
  <c r="E305" i="29"/>
  <c r="F305" i="29"/>
  <c r="D306" i="29"/>
  <c r="E306" i="29"/>
  <c r="F306" i="29"/>
  <c r="D307" i="29"/>
  <c r="E307" i="29"/>
  <c r="F307" i="29"/>
  <c r="E296" i="29"/>
  <c r="F296" i="29"/>
  <c r="D296" i="29"/>
  <c r="D290" i="29"/>
  <c r="E290" i="29"/>
  <c r="F290" i="29"/>
  <c r="D291" i="29"/>
  <c r="E291" i="29"/>
  <c r="F291" i="29"/>
  <c r="D292" i="29"/>
  <c r="E292" i="29"/>
  <c r="F292" i="29"/>
  <c r="D293" i="29"/>
  <c r="E293" i="29"/>
  <c r="F293" i="29"/>
  <c r="D294" i="29"/>
  <c r="E294" i="29"/>
  <c r="F294" i="29"/>
  <c r="D295" i="29"/>
  <c r="E295" i="29"/>
  <c r="F295" i="29"/>
  <c r="E289" i="29"/>
  <c r="F289" i="29"/>
  <c r="D285" i="29"/>
  <c r="E285" i="29"/>
  <c r="F285" i="29"/>
  <c r="D286" i="29"/>
  <c r="E286" i="29"/>
  <c r="F286" i="29"/>
  <c r="D287" i="29"/>
  <c r="E287" i="29"/>
  <c r="F287" i="29"/>
  <c r="D288" i="29"/>
  <c r="E288" i="29"/>
  <c r="F288" i="29"/>
  <c r="D289" i="29"/>
  <c r="E284" i="29"/>
  <c r="F284" i="29"/>
  <c r="D284" i="29"/>
  <c r="D267" i="29"/>
  <c r="E267" i="29"/>
  <c r="F267" i="29"/>
  <c r="D268" i="29"/>
  <c r="E268" i="29"/>
  <c r="F268" i="29"/>
  <c r="D269" i="29"/>
  <c r="E269" i="29"/>
  <c r="F269" i="29"/>
  <c r="D270" i="29"/>
  <c r="E270" i="29"/>
  <c r="F270" i="29"/>
  <c r="D271" i="29"/>
  <c r="E271" i="29"/>
  <c r="F271" i="29"/>
  <c r="D272" i="29"/>
  <c r="E272" i="29"/>
  <c r="F272" i="29"/>
  <c r="D273" i="29"/>
  <c r="E273" i="29"/>
  <c r="F273" i="29"/>
  <c r="D274" i="29"/>
  <c r="E274" i="29"/>
  <c r="F274" i="29"/>
  <c r="D275" i="29"/>
  <c r="E275" i="29"/>
  <c r="F275" i="29"/>
  <c r="D276" i="29"/>
  <c r="E276" i="29"/>
  <c r="F276" i="29"/>
  <c r="D277" i="29"/>
  <c r="E277" i="29"/>
  <c r="F277" i="29"/>
  <c r="D278" i="29"/>
  <c r="E278" i="29"/>
  <c r="F278" i="29"/>
  <c r="D279" i="29"/>
  <c r="E279" i="29"/>
  <c r="F279" i="29"/>
  <c r="D280" i="29"/>
  <c r="E280" i="29"/>
  <c r="F280" i="29"/>
  <c r="D281" i="29"/>
  <c r="E281" i="29"/>
  <c r="F281" i="29"/>
  <c r="D282" i="29"/>
  <c r="E282" i="29"/>
  <c r="F282" i="29"/>
  <c r="D283" i="29"/>
  <c r="E283" i="29"/>
  <c r="F283" i="29"/>
  <c r="E266" i="29"/>
  <c r="F266" i="29"/>
  <c r="D266" i="29"/>
  <c r="B266" i="29"/>
  <c r="D129" i="29"/>
  <c r="E129" i="29"/>
  <c r="F129" i="29"/>
  <c r="D130" i="29"/>
  <c r="E130" i="29"/>
  <c r="F130" i="29"/>
  <c r="D131" i="29"/>
  <c r="E131" i="29"/>
  <c r="F131" i="29"/>
  <c r="D132" i="29"/>
  <c r="E132" i="29"/>
  <c r="F132" i="29"/>
  <c r="D133" i="29"/>
  <c r="E133" i="29"/>
  <c r="F133" i="29"/>
  <c r="D134" i="29"/>
  <c r="E134" i="29"/>
  <c r="F134" i="29"/>
  <c r="D135" i="29"/>
  <c r="E135" i="29"/>
  <c r="F135" i="29"/>
  <c r="D136" i="29"/>
  <c r="E136" i="29"/>
  <c r="F136" i="29"/>
  <c r="D137" i="29"/>
  <c r="E137" i="29"/>
  <c r="F137" i="29"/>
  <c r="D138" i="29"/>
  <c r="E138" i="29"/>
  <c r="F138" i="29"/>
  <c r="D139" i="29"/>
  <c r="E139" i="29"/>
  <c r="F139" i="29"/>
  <c r="D140" i="29"/>
  <c r="E140" i="29"/>
  <c r="F140" i="29"/>
  <c r="D141" i="29"/>
  <c r="E141" i="29"/>
  <c r="F141" i="29"/>
  <c r="D142" i="29"/>
  <c r="E142" i="29"/>
  <c r="F142" i="29"/>
  <c r="D143" i="29"/>
  <c r="E143" i="29"/>
  <c r="F143" i="29"/>
  <c r="D144" i="29"/>
  <c r="E144" i="29"/>
  <c r="F144" i="29"/>
  <c r="D145" i="29"/>
  <c r="E145" i="29"/>
  <c r="F145" i="29"/>
  <c r="E128" i="29"/>
  <c r="F128" i="29"/>
  <c r="D128" i="29"/>
  <c r="D117" i="29"/>
  <c r="E117" i="29"/>
  <c r="F117" i="29"/>
  <c r="D118" i="29"/>
  <c r="E118" i="29"/>
  <c r="F118" i="29"/>
  <c r="D119" i="29"/>
  <c r="E119" i="29"/>
  <c r="F119" i="29"/>
  <c r="D120" i="29"/>
  <c r="E120" i="29"/>
  <c r="F120" i="29"/>
  <c r="D121" i="29"/>
  <c r="E121" i="29"/>
  <c r="F121" i="29"/>
  <c r="D122" i="29"/>
  <c r="E122" i="29"/>
  <c r="F122" i="29"/>
  <c r="D123" i="29"/>
  <c r="E123" i="29"/>
  <c r="F123" i="29"/>
  <c r="D124" i="29"/>
  <c r="E124" i="29"/>
  <c r="F124" i="29"/>
  <c r="D125" i="29"/>
  <c r="E125" i="29"/>
  <c r="F125" i="29"/>
  <c r="D126" i="29"/>
  <c r="E126" i="29"/>
  <c r="F126" i="29"/>
  <c r="D127" i="29"/>
  <c r="E127" i="29"/>
  <c r="F127" i="29"/>
  <c r="E116" i="29"/>
  <c r="F116" i="29"/>
  <c r="D116" i="29"/>
  <c r="D87" i="29"/>
  <c r="E87" i="29"/>
  <c r="F87" i="29"/>
  <c r="D88" i="29"/>
  <c r="E88" i="29"/>
  <c r="F88" i="29"/>
  <c r="D89" i="29"/>
  <c r="E89" i="29"/>
  <c r="F89" i="29"/>
  <c r="D90" i="29"/>
  <c r="E90" i="29"/>
  <c r="F90" i="29"/>
  <c r="D91" i="29"/>
  <c r="E91" i="29"/>
  <c r="F91" i="29"/>
  <c r="D92" i="29"/>
  <c r="E92" i="29"/>
  <c r="F92" i="29"/>
  <c r="D93" i="29"/>
  <c r="E93" i="29"/>
  <c r="F93" i="29"/>
  <c r="D94" i="29"/>
  <c r="E94" i="29"/>
  <c r="F94" i="29"/>
  <c r="D95" i="29"/>
  <c r="E95" i="29"/>
  <c r="F95" i="29"/>
  <c r="D96" i="29"/>
  <c r="E96" i="29"/>
  <c r="F96" i="29"/>
  <c r="D97" i="29"/>
  <c r="E97" i="29"/>
  <c r="F97" i="29"/>
  <c r="D98" i="29"/>
  <c r="E98" i="29"/>
  <c r="F98" i="29"/>
  <c r="D99" i="29"/>
  <c r="E99" i="29"/>
  <c r="F99" i="29"/>
  <c r="D100" i="29"/>
  <c r="E100" i="29"/>
  <c r="F100" i="29"/>
  <c r="D101" i="29"/>
  <c r="E101" i="29"/>
  <c r="F101" i="29"/>
  <c r="D102" i="29"/>
  <c r="E102" i="29"/>
  <c r="F102" i="29"/>
  <c r="D103" i="29"/>
  <c r="E103" i="29"/>
  <c r="F103" i="29"/>
  <c r="D104" i="29"/>
  <c r="E104" i="29"/>
  <c r="F104" i="29"/>
  <c r="D105" i="29"/>
  <c r="E105" i="29"/>
  <c r="F105" i="29"/>
  <c r="D106" i="29"/>
  <c r="E106" i="29"/>
  <c r="F106" i="29"/>
  <c r="D107" i="29"/>
  <c r="E107" i="29"/>
  <c r="F107" i="29"/>
  <c r="D108" i="29"/>
  <c r="E108" i="29"/>
  <c r="F108" i="29"/>
  <c r="D109" i="29"/>
  <c r="E109" i="29"/>
  <c r="F109" i="29"/>
  <c r="D110" i="29"/>
  <c r="E110" i="29"/>
  <c r="F110" i="29"/>
  <c r="D111" i="29"/>
  <c r="E111" i="29"/>
  <c r="F111" i="29"/>
  <c r="D112" i="29"/>
  <c r="E112" i="29"/>
  <c r="F112" i="29"/>
  <c r="D113" i="29"/>
  <c r="E113" i="29"/>
  <c r="F113" i="29"/>
  <c r="D114" i="29"/>
  <c r="E114" i="29"/>
  <c r="F114" i="29"/>
  <c r="D115" i="29"/>
  <c r="E115" i="29"/>
  <c r="F115" i="29"/>
  <c r="E86" i="29"/>
  <c r="F86" i="29"/>
  <c r="D86" i="29"/>
  <c r="D81" i="29"/>
  <c r="E81" i="29"/>
  <c r="F81" i="29"/>
  <c r="D82" i="29"/>
  <c r="E82" i="29"/>
  <c r="F82" i="29"/>
  <c r="D83" i="29"/>
  <c r="E83" i="29"/>
  <c r="F83" i="29"/>
  <c r="D84" i="29"/>
  <c r="E84" i="29"/>
  <c r="F84" i="29"/>
  <c r="D85" i="29"/>
  <c r="E85" i="29"/>
  <c r="F85" i="29"/>
  <c r="E80" i="29"/>
  <c r="F80" i="29"/>
  <c r="D80" i="29"/>
  <c r="D69" i="29"/>
  <c r="E69" i="29"/>
  <c r="F69" i="29"/>
  <c r="D70" i="29"/>
  <c r="E70" i="29"/>
  <c r="F70" i="29"/>
  <c r="D71" i="29"/>
  <c r="E71" i="29"/>
  <c r="F71" i="29"/>
  <c r="D72" i="29"/>
  <c r="E72" i="29"/>
  <c r="F72" i="29"/>
  <c r="D73" i="29"/>
  <c r="E73" i="29"/>
  <c r="F73" i="29"/>
  <c r="D74" i="29"/>
  <c r="E74" i="29"/>
  <c r="F74" i="29"/>
  <c r="D75" i="29"/>
  <c r="E75" i="29"/>
  <c r="F75" i="29"/>
  <c r="D76" i="29"/>
  <c r="E76" i="29"/>
  <c r="F76" i="29"/>
  <c r="D77" i="29"/>
  <c r="E77" i="29"/>
  <c r="F77" i="29"/>
  <c r="D78" i="29"/>
  <c r="E78" i="29"/>
  <c r="F78" i="29"/>
  <c r="D79" i="29"/>
  <c r="E79" i="29"/>
  <c r="F79" i="29"/>
  <c r="E68" i="29"/>
  <c r="F68" i="29"/>
  <c r="D68" i="29"/>
  <c r="D51" i="29"/>
  <c r="E51" i="29"/>
  <c r="F51" i="29"/>
  <c r="D52" i="29"/>
  <c r="E52" i="29"/>
  <c r="F52" i="29"/>
  <c r="D53" i="29"/>
  <c r="E53" i="29"/>
  <c r="F53" i="29"/>
  <c r="D54" i="29"/>
  <c r="E54" i="29"/>
  <c r="F54" i="29"/>
  <c r="D55" i="29"/>
  <c r="E55" i="29"/>
  <c r="F55" i="29"/>
  <c r="D56" i="29"/>
  <c r="E56" i="29"/>
  <c r="F56" i="29"/>
  <c r="D57" i="29"/>
  <c r="E57" i="29"/>
  <c r="F57" i="29"/>
  <c r="D58" i="29"/>
  <c r="E58" i="29"/>
  <c r="F58" i="29"/>
  <c r="D59" i="29"/>
  <c r="E59" i="29"/>
  <c r="F59" i="29"/>
  <c r="D60" i="29"/>
  <c r="E60" i="29"/>
  <c r="F60" i="29"/>
  <c r="D61" i="29"/>
  <c r="E61" i="29"/>
  <c r="F61" i="29"/>
  <c r="D62" i="29"/>
  <c r="E62" i="29"/>
  <c r="F62" i="29"/>
  <c r="D63" i="29"/>
  <c r="E63" i="29"/>
  <c r="F63" i="29"/>
  <c r="D64" i="29"/>
  <c r="E64" i="29"/>
  <c r="F64" i="29"/>
  <c r="D65" i="29"/>
  <c r="E65" i="29"/>
  <c r="F65" i="29"/>
  <c r="D66" i="29"/>
  <c r="E66" i="29"/>
  <c r="F66" i="29"/>
  <c r="D67" i="29"/>
  <c r="E67" i="29"/>
  <c r="F67" i="29"/>
  <c r="E50" i="29"/>
  <c r="F50" i="29"/>
  <c r="D50" i="29"/>
  <c r="D27" i="29"/>
  <c r="E27" i="29"/>
  <c r="F27" i="29"/>
  <c r="D28" i="29"/>
  <c r="E28" i="29"/>
  <c r="F28" i="29"/>
  <c r="D29" i="29"/>
  <c r="E29" i="29"/>
  <c r="F29" i="29"/>
  <c r="D30" i="29"/>
  <c r="E30" i="29"/>
  <c r="F30" i="29"/>
  <c r="D31" i="29"/>
  <c r="E31" i="29"/>
  <c r="F31" i="29"/>
  <c r="D32" i="29"/>
  <c r="E32" i="29"/>
  <c r="F32" i="29"/>
  <c r="D33" i="29"/>
  <c r="E33" i="29"/>
  <c r="F33" i="29"/>
  <c r="D34" i="29"/>
  <c r="E34" i="29"/>
  <c r="F34" i="29"/>
  <c r="D35" i="29"/>
  <c r="E35" i="29"/>
  <c r="F35" i="29"/>
  <c r="D36" i="29"/>
  <c r="E36" i="29"/>
  <c r="F36" i="29"/>
  <c r="D37" i="29"/>
  <c r="E37" i="29"/>
  <c r="F37" i="29"/>
  <c r="D38" i="29"/>
  <c r="E38" i="29"/>
  <c r="F38" i="29"/>
  <c r="D39" i="29"/>
  <c r="E39" i="29"/>
  <c r="F39" i="29"/>
  <c r="D40" i="29"/>
  <c r="E40" i="29"/>
  <c r="F40" i="29"/>
  <c r="D41" i="29"/>
  <c r="E41" i="29"/>
  <c r="F41" i="29"/>
  <c r="D42" i="29"/>
  <c r="E42" i="29"/>
  <c r="F42" i="29"/>
  <c r="D43" i="29"/>
  <c r="E43" i="29"/>
  <c r="F43" i="29"/>
  <c r="D44" i="29"/>
  <c r="E44" i="29"/>
  <c r="F44" i="29"/>
  <c r="D45" i="29"/>
  <c r="E45" i="29"/>
  <c r="F45" i="29"/>
  <c r="D46" i="29"/>
  <c r="E46" i="29"/>
  <c r="F46" i="29"/>
  <c r="D47" i="29"/>
  <c r="E47" i="29"/>
  <c r="F47" i="29"/>
  <c r="D48" i="29"/>
  <c r="E48" i="29"/>
  <c r="F48" i="29"/>
  <c r="D49" i="29"/>
  <c r="E49" i="29"/>
  <c r="F49" i="29"/>
  <c r="E26" i="29"/>
  <c r="F26" i="29"/>
  <c r="D26" i="29"/>
  <c r="D8" i="29"/>
  <c r="E8" i="29"/>
  <c r="F8" i="29"/>
  <c r="D9" i="29"/>
  <c r="E9" i="29"/>
  <c r="F9" i="29"/>
  <c r="D10" i="29"/>
  <c r="E10" i="29"/>
  <c r="F10" i="29"/>
  <c r="D11" i="29"/>
  <c r="E11" i="29"/>
  <c r="F11" i="29"/>
  <c r="D12" i="29"/>
  <c r="E12" i="29"/>
  <c r="F12" i="29"/>
  <c r="D13" i="29"/>
  <c r="E13" i="29"/>
  <c r="F13" i="29"/>
  <c r="D14" i="29"/>
  <c r="E14" i="29"/>
  <c r="F14" i="29"/>
  <c r="D15" i="29"/>
  <c r="E15" i="29"/>
  <c r="F15" i="29"/>
  <c r="D16" i="29"/>
  <c r="E16" i="29"/>
  <c r="F16" i="29"/>
  <c r="D17" i="29"/>
  <c r="E17" i="29"/>
  <c r="F17" i="29"/>
  <c r="D18" i="29"/>
  <c r="E18" i="29"/>
  <c r="F18" i="29"/>
  <c r="D19" i="29"/>
  <c r="E19" i="29"/>
  <c r="F19" i="29"/>
  <c r="D20" i="29"/>
  <c r="E20" i="29"/>
  <c r="F20" i="29"/>
  <c r="D21" i="29"/>
  <c r="E21" i="29"/>
  <c r="F21" i="29"/>
  <c r="D22" i="29"/>
  <c r="E22" i="29"/>
  <c r="F22" i="29"/>
  <c r="D23" i="29"/>
  <c r="E23" i="29"/>
  <c r="F23" i="29"/>
  <c r="D24" i="29"/>
  <c r="E24" i="29"/>
  <c r="F24" i="29"/>
  <c r="D25" i="29"/>
  <c r="E25" i="29"/>
  <c r="F25" i="29"/>
  <c r="D3" i="29"/>
  <c r="E3" i="29"/>
  <c r="F3" i="29"/>
  <c r="D4" i="29"/>
  <c r="E4" i="29"/>
  <c r="F4" i="29"/>
  <c r="D5" i="29"/>
  <c r="E5" i="29"/>
  <c r="F5" i="29"/>
  <c r="D6" i="29"/>
  <c r="E6" i="29"/>
  <c r="F6" i="29"/>
  <c r="D7" i="29"/>
  <c r="E7" i="29"/>
  <c r="F7" i="29"/>
  <c r="E2" i="29"/>
  <c r="F2" i="29"/>
  <c r="D2" i="29"/>
  <c r="D249" i="29"/>
  <c r="E249" i="29"/>
  <c r="F249" i="29"/>
  <c r="D250" i="29"/>
  <c r="E250" i="29"/>
  <c r="F250" i="29"/>
  <c r="D251" i="29"/>
  <c r="E251" i="29"/>
  <c r="F251" i="29"/>
  <c r="D252" i="29"/>
  <c r="E252" i="29"/>
  <c r="F252" i="29"/>
  <c r="D253" i="29"/>
  <c r="E253" i="29"/>
  <c r="F253" i="29"/>
  <c r="D254" i="29"/>
  <c r="E254" i="29"/>
  <c r="F254" i="29"/>
  <c r="D255" i="29"/>
  <c r="E255" i="29"/>
  <c r="F255" i="29"/>
  <c r="D256" i="29"/>
  <c r="E256" i="29"/>
  <c r="F256" i="29"/>
  <c r="D257" i="29"/>
  <c r="E257" i="29"/>
  <c r="F257" i="29"/>
  <c r="D258" i="29"/>
  <c r="E258" i="29"/>
  <c r="F258" i="29"/>
  <c r="D259" i="29"/>
  <c r="E259" i="29"/>
  <c r="F259" i="29"/>
  <c r="D260" i="29"/>
  <c r="E260" i="29"/>
  <c r="F260" i="29"/>
  <c r="D261" i="29"/>
  <c r="E261" i="29"/>
  <c r="F261" i="29"/>
  <c r="D262" i="29"/>
  <c r="E262" i="29"/>
  <c r="F262" i="29"/>
  <c r="D263" i="29"/>
  <c r="E263" i="29"/>
  <c r="F263" i="29"/>
  <c r="D264" i="29"/>
  <c r="E264" i="29"/>
  <c r="F264" i="29"/>
  <c r="D265" i="29"/>
  <c r="E265" i="29"/>
  <c r="F265" i="29"/>
  <c r="E248" i="29"/>
  <c r="F248" i="29"/>
  <c r="D248" i="29"/>
  <c r="D219" i="29"/>
  <c r="E219" i="29"/>
  <c r="F219" i="29"/>
  <c r="D220" i="29"/>
  <c r="E220" i="29"/>
  <c r="F220" i="29"/>
  <c r="D221" i="29"/>
  <c r="E221" i="29"/>
  <c r="F221" i="29"/>
  <c r="D222" i="29"/>
  <c r="E222" i="29"/>
  <c r="F222" i="29"/>
  <c r="D223" i="29"/>
  <c r="E223" i="29"/>
  <c r="F223" i="29"/>
  <c r="D224" i="29"/>
  <c r="E224" i="29"/>
  <c r="F224" i="29"/>
  <c r="D225" i="29"/>
  <c r="E225" i="29"/>
  <c r="F225" i="29"/>
  <c r="D226" i="29"/>
  <c r="E226" i="29"/>
  <c r="F226" i="29"/>
  <c r="D227" i="29"/>
  <c r="E227" i="29"/>
  <c r="F227" i="29"/>
  <c r="D228" i="29"/>
  <c r="E228" i="29"/>
  <c r="F228" i="29"/>
  <c r="D229" i="29"/>
  <c r="E229" i="29"/>
  <c r="F229" i="29"/>
  <c r="D230" i="29"/>
  <c r="E230" i="29"/>
  <c r="F230" i="29"/>
  <c r="D231" i="29"/>
  <c r="E231" i="29"/>
  <c r="F231" i="29"/>
  <c r="D232" i="29"/>
  <c r="E232" i="29"/>
  <c r="F232" i="29"/>
  <c r="D233" i="29"/>
  <c r="E233" i="29"/>
  <c r="F233" i="29"/>
  <c r="D234" i="29"/>
  <c r="E234" i="29"/>
  <c r="F234" i="29"/>
  <c r="D235" i="29"/>
  <c r="E235" i="29"/>
  <c r="F235" i="29"/>
  <c r="D236" i="29"/>
  <c r="E236" i="29"/>
  <c r="F236" i="29"/>
  <c r="D237" i="29"/>
  <c r="E237" i="29"/>
  <c r="F237" i="29"/>
  <c r="D238" i="29"/>
  <c r="E238" i="29"/>
  <c r="F238" i="29"/>
  <c r="D239" i="29"/>
  <c r="E239" i="29"/>
  <c r="F239" i="29"/>
  <c r="D240" i="29"/>
  <c r="E240" i="29"/>
  <c r="F240" i="29"/>
  <c r="D241" i="29"/>
  <c r="E241" i="29"/>
  <c r="F241" i="29"/>
  <c r="D242" i="29"/>
  <c r="E242" i="29"/>
  <c r="F242" i="29"/>
  <c r="D243" i="29"/>
  <c r="E243" i="29"/>
  <c r="F243" i="29"/>
  <c r="D244" i="29"/>
  <c r="E244" i="29"/>
  <c r="F244" i="29"/>
  <c r="D245" i="29"/>
  <c r="E245" i="29"/>
  <c r="F245" i="29"/>
  <c r="D246" i="29"/>
  <c r="E246" i="29"/>
  <c r="F246" i="29"/>
  <c r="D247" i="29"/>
  <c r="E247" i="29"/>
  <c r="F247" i="29"/>
  <c r="E218" i="29"/>
  <c r="F218" i="29"/>
  <c r="D218" i="29"/>
  <c r="D177" i="29"/>
  <c r="E177" i="29"/>
  <c r="F177" i="29"/>
  <c r="D178" i="29"/>
  <c r="E178" i="29"/>
  <c r="F178" i="29"/>
  <c r="D179" i="29"/>
  <c r="E179" i="29"/>
  <c r="F179" i="29"/>
  <c r="D180" i="29"/>
  <c r="E180" i="29"/>
  <c r="F180" i="29"/>
  <c r="D181" i="29"/>
  <c r="E181" i="29"/>
  <c r="F181" i="29"/>
  <c r="D182" i="29"/>
  <c r="E182" i="29"/>
  <c r="F182" i="29"/>
  <c r="D183" i="29"/>
  <c r="E183" i="29"/>
  <c r="F183" i="29"/>
  <c r="D184" i="29"/>
  <c r="E184" i="29"/>
  <c r="F184" i="29"/>
  <c r="D185" i="29"/>
  <c r="E185" i="29"/>
  <c r="F185" i="29"/>
  <c r="D186" i="29"/>
  <c r="E186" i="29"/>
  <c r="F186" i="29"/>
  <c r="D187" i="29"/>
  <c r="E187" i="29"/>
  <c r="F187" i="29"/>
  <c r="D188" i="29"/>
  <c r="E188" i="29"/>
  <c r="F188" i="29"/>
  <c r="D189" i="29"/>
  <c r="E189" i="29"/>
  <c r="F189" i="29"/>
  <c r="D190" i="29"/>
  <c r="E190" i="29"/>
  <c r="F190" i="29"/>
  <c r="D191" i="29"/>
  <c r="E191" i="29"/>
  <c r="F191" i="29"/>
  <c r="D192" i="29"/>
  <c r="E192" i="29"/>
  <c r="F192" i="29"/>
  <c r="D193" i="29"/>
  <c r="E193" i="29"/>
  <c r="F193" i="29"/>
  <c r="D194" i="29"/>
  <c r="E194" i="29"/>
  <c r="F194" i="29"/>
  <c r="D195" i="29"/>
  <c r="E195" i="29"/>
  <c r="F195" i="29"/>
  <c r="D196" i="29"/>
  <c r="E196" i="29"/>
  <c r="F196" i="29"/>
  <c r="D197" i="29"/>
  <c r="E197" i="29"/>
  <c r="F197" i="29"/>
  <c r="D198" i="29"/>
  <c r="E198" i="29"/>
  <c r="F198" i="29"/>
  <c r="D199" i="29"/>
  <c r="E199" i="29"/>
  <c r="F199" i="29"/>
  <c r="D200" i="29"/>
  <c r="E200" i="29"/>
  <c r="F200" i="29"/>
  <c r="D201" i="29"/>
  <c r="E201" i="29"/>
  <c r="F201" i="29"/>
  <c r="D202" i="29"/>
  <c r="E202" i="29"/>
  <c r="F202" i="29"/>
  <c r="D203" i="29"/>
  <c r="E203" i="29"/>
  <c r="F203" i="29"/>
  <c r="D204" i="29"/>
  <c r="E204" i="29"/>
  <c r="F204" i="29"/>
  <c r="D205" i="29"/>
  <c r="E205" i="29"/>
  <c r="F205" i="29"/>
  <c r="D206" i="29"/>
  <c r="E206" i="29"/>
  <c r="F206" i="29"/>
  <c r="D207" i="29"/>
  <c r="E207" i="29"/>
  <c r="F207" i="29"/>
  <c r="D208" i="29"/>
  <c r="E208" i="29"/>
  <c r="F208" i="29"/>
  <c r="D209" i="29"/>
  <c r="E209" i="29"/>
  <c r="F209" i="29"/>
  <c r="D210" i="29"/>
  <c r="E210" i="29"/>
  <c r="F210" i="29"/>
  <c r="D211" i="29"/>
  <c r="E211" i="29"/>
  <c r="F211" i="29"/>
  <c r="D212" i="29"/>
  <c r="E212" i="29"/>
  <c r="F212" i="29"/>
  <c r="D213" i="29"/>
  <c r="E213" i="29"/>
  <c r="F213" i="29"/>
  <c r="D214" i="29"/>
  <c r="E214" i="29"/>
  <c r="F214" i="29"/>
  <c r="D215" i="29"/>
  <c r="E215" i="29"/>
  <c r="F215" i="29"/>
  <c r="D216" i="29"/>
  <c r="E216" i="29"/>
  <c r="F216" i="29"/>
  <c r="D217" i="29"/>
  <c r="E217" i="29"/>
  <c r="F217" i="29"/>
  <c r="E176" i="29"/>
  <c r="F176" i="29"/>
  <c r="D176" i="29"/>
  <c r="B248" i="29"/>
  <c r="B218" i="29"/>
  <c r="B200" i="29"/>
  <c r="B164" i="29"/>
  <c r="D165" i="29"/>
  <c r="E165" i="29"/>
  <c r="F165" i="29"/>
  <c r="D166" i="29"/>
  <c r="E166" i="29"/>
  <c r="F166" i="29"/>
  <c r="D167" i="29"/>
  <c r="E167" i="29"/>
  <c r="F167" i="29"/>
  <c r="D168" i="29"/>
  <c r="E168" i="29"/>
  <c r="F168" i="29"/>
  <c r="D169" i="29"/>
  <c r="E169" i="29"/>
  <c r="F169" i="29"/>
  <c r="D170" i="29"/>
  <c r="E170" i="29"/>
  <c r="F170" i="29"/>
  <c r="D171" i="29"/>
  <c r="E171" i="29"/>
  <c r="F171" i="29"/>
  <c r="D172" i="29"/>
  <c r="E172" i="29"/>
  <c r="F172" i="29"/>
  <c r="D173" i="29"/>
  <c r="E173" i="29"/>
  <c r="F173" i="29"/>
  <c r="D174" i="29"/>
  <c r="E174" i="29"/>
  <c r="F174" i="29"/>
  <c r="D175" i="29"/>
  <c r="E175" i="29"/>
  <c r="F175" i="29"/>
  <c r="E164" i="29"/>
  <c r="F164" i="29"/>
  <c r="D164" i="29"/>
  <c r="E157" i="29"/>
  <c r="F157" i="29"/>
  <c r="E158" i="29"/>
  <c r="F158" i="29"/>
  <c r="E159" i="29"/>
  <c r="F159" i="29"/>
  <c r="E160" i="29"/>
  <c r="F160" i="29"/>
  <c r="E161" i="29"/>
  <c r="F161" i="29"/>
  <c r="E162" i="29"/>
  <c r="F162" i="29"/>
  <c r="E163" i="29"/>
  <c r="F163" i="29"/>
  <c r="D158" i="29"/>
  <c r="D159" i="29"/>
  <c r="D160" i="29"/>
  <c r="D161" i="29"/>
  <c r="D162" i="29"/>
  <c r="D163" i="29"/>
  <c r="E152" i="29"/>
  <c r="F152" i="29"/>
  <c r="E153" i="29"/>
  <c r="F153" i="29"/>
  <c r="E154" i="29"/>
  <c r="F154" i="29"/>
  <c r="E155" i="29"/>
  <c r="F155" i="29"/>
  <c r="E156" i="29"/>
  <c r="F156" i="29"/>
  <c r="D152" i="29"/>
  <c r="D153" i="29"/>
  <c r="D154" i="29"/>
  <c r="D155" i="29"/>
  <c r="D156" i="29"/>
  <c r="D157" i="29"/>
  <c r="C35" i="25" l="1"/>
  <c r="C30" i="25"/>
  <c r="C27" i="25"/>
  <c r="C24" i="25"/>
  <c r="C55" i="25"/>
  <c r="D55" i="25" s="1"/>
  <c r="C50" i="25"/>
  <c r="D50" i="25" s="1"/>
  <c r="C44" i="25"/>
  <c r="C47" i="25"/>
  <c r="D47" i="25" s="1"/>
  <c r="C68" i="23"/>
  <c r="C67" i="23"/>
  <c r="C66" i="23"/>
  <c r="C64" i="23"/>
  <c r="C63" i="23"/>
  <c r="C61" i="23"/>
  <c r="C60" i="23"/>
  <c r="C59" i="23"/>
  <c r="C58" i="23"/>
  <c r="C57" i="23"/>
  <c r="C55" i="23"/>
  <c r="C56" i="23" s="1"/>
  <c r="D56" i="23" s="1"/>
  <c r="C53" i="23"/>
  <c r="C52" i="23"/>
  <c r="C50" i="23"/>
  <c r="C49" i="23"/>
  <c r="C48" i="23"/>
  <c r="C46" i="23"/>
  <c r="C45" i="23"/>
  <c r="C44" i="23"/>
  <c r="C43" i="23"/>
  <c r="C41" i="23"/>
  <c r="C40" i="23"/>
  <c r="C39" i="23"/>
  <c r="C38" i="23"/>
  <c r="C75" i="23"/>
  <c r="C76" i="23"/>
  <c r="C77" i="23"/>
  <c r="C78" i="23"/>
  <c r="C80" i="23"/>
  <c r="C81" i="23"/>
  <c r="C82" i="23"/>
  <c r="C83" i="23"/>
  <c r="C85" i="23"/>
  <c r="C86" i="23"/>
  <c r="C87" i="23"/>
  <c r="C89" i="23"/>
  <c r="C90" i="23"/>
  <c r="C92" i="23"/>
  <c r="C93" i="23" s="1"/>
  <c r="D93" i="23" s="1"/>
  <c r="C94" i="23"/>
  <c r="C95" i="23"/>
  <c r="C96" i="23"/>
  <c r="C97" i="23"/>
  <c r="C98" i="23"/>
  <c r="C100" i="23"/>
  <c r="C101" i="23"/>
  <c r="C103" i="23"/>
  <c r="C104" i="23"/>
  <c r="C105" i="23"/>
  <c r="C113" i="23"/>
  <c r="C114" i="23"/>
  <c r="C115" i="23"/>
  <c r="C116" i="23"/>
  <c r="C118" i="23"/>
  <c r="C119" i="23"/>
  <c r="C120" i="23"/>
  <c r="C121" i="23"/>
  <c r="C123" i="23"/>
  <c r="C124" i="23"/>
  <c r="C125" i="23"/>
  <c r="C127" i="23"/>
  <c r="C128" i="23"/>
  <c r="C130" i="23"/>
  <c r="C131" i="23" s="1"/>
  <c r="D131" i="23" s="1"/>
  <c r="C132" i="23"/>
  <c r="C133" i="23"/>
  <c r="C134" i="23"/>
  <c r="C135" i="23"/>
  <c r="C136" i="23"/>
  <c r="C138" i="23"/>
  <c r="C139" i="23"/>
  <c r="C141" i="23"/>
  <c r="C142" i="23"/>
  <c r="C143" i="23"/>
  <c r="C69" i="23" l="1"/>
  <c r="D69" i="23" s="1"/>
  <c r="C91" i="23"/>
  <c r="D91" i="23" s="1"/>
  <c r="C88" i="23"/>
  <c r="D88" i="23" s="1"/>
  <c r="D24" i="25"/>
  <c r="I3" i="25"/>
  <c r="D27" i="25"/>
  <c r="I4" i="25"/>
  <c r="I7" i="23"/>
  <c r="D30" i="25"/>
  <c r="I5" i="25"/>
  <c r="D35" i="25"/>
  <c r="I6" i="25"/>
  <c r="D44" i="25"/>
  <c r="B56" i="25" s="1"/>
  <c r="E120" i="30" s="1"/>
  <c r="J3" i="25"/>
  <c r="C102" i="23"/>
  <c r="D102" i="23" s="1"/>
  <c r="C65" i="23"/>
  <c r="C51" i="23"/>
  <c r="C117" i="23"/>
  <c r="C106" i="23"/>
  <c r="D106" i="23" s="1"/>
  <c r="C84" i="23"/>
  <c r="D84" i="23" s="1"/>
  <c r="C99" i="23"/>
  <c r="D99" i="23" s="1"/>
  <c r="C54" i="23"/>
  <c r="C62" i="23"/>
  <c r="C79" i="23"/>
  <c r="C42" i="23"/>
  <c r="C47" i="23"/>
  <c r="C126" i="23"/>
  <c r="D126" i="23" s="1"/>
  <c r="C129" i="23"/>
  <c r="D129" i="23" s="1"/>
  <c r="C140" i="23"/>
  <c r="D140" i="23" s="1"/>
  <c r="C137" i="23"/>
  <c r="D137" i="23" s="1"/>
  <c r="C122" i="23"/>
  <c r="D122" i="23" s="1"/>
  <c r="C144" i="23"/>
  <c r="D144" i="23" s="1"/>
  <c r="C114" i="21"/>
  <c r="K7" i="21" s="1"/>
  <c r="C110" i="21"/>
  <c r="D110" i="21" s="1"/>
  <c r="C96" i="21"/>
  <c r="C93" i="21"/>
  <c r="B36" i="25" l="1"/>
  <c r="D120" i="30" s="1"/>
  <c r="I10" i="23"/>
  <c r="K4" i="21"/>
  <c r="D96" i="21"/>
  <c r="K3" i="21"/>
  <c r="D93" i="21"/>
  <c r="C104" i="21"/>
  <c r="K5" i="21" s="1"/>
  <c r="D62" i="23"/>
  <c r="I8" i="23"/>
  <c r="D54" i="23"/>
  <c r="I6" i="23"/>
  <c r="K6" i="21"/>
  <c r="D47" i="23"/>
  <c r="I4" i="23"/>
  <c r="D117" i="23"/>
  <c r="B145" i="23" s="1"/>
  <c r="F119" i="30" s="1"/>
  <c r="K3" i="23"/>
  <c r="D51" i="23"/>
  <c r="I5" i="23"/>
  <c r="D79" i="23"/>
  <c r="B107" i="23" s="1"/>
  <c r="E119" i="30" s="1"/>
  <c r="J3" i="23"/>
  <c r="D65" i="23"/>
  <c r="I9" i="23"/>
  <c r="D42" i="23"/>
  <c r="I3" i="23"/>
  <c r="D114" i="21"/>
  <c r="D104" i="21" l="1"/>
  <c r="B115" i="21" s="1"/>
  <c r="F118" i="30" s="1"/>
  <c r="B70" i="23"/>
  <c r="D119" i="30" s="1"/>
  <c r="C219" i="23" l="1"/>
  <c r="C218" i="23"/>
  <c r="C217" i="23"/>
  <c r="C215" i="23"/>
  <c r="C214" i="23"/>
  <c r="C212" i="23"/>
  <c r="C211" i="23"/>
  <c r="C210" i="23"/>
  <c r="C209" i="23"/>
  <c r="C208" i="23"/>
  <c r="C206" i="23"/>
  <c r="C204" i="23"/>
  <c r="C203" i="23"/>
  <c r="C201" i="23"/>
  <c r="C200" i="23"/>
  <c r="C199" i="23"/>
  <c r="C197" i="23"/>
  <c r="C196" i="23"/>
  <c r="C195" i="23"/>
  <c r="C194" i="23"/>
  <c r="C192" i="23"/>
  <c r="C191" i="23"/>
  <c r="C190" i="23"/>
  <c r="C189" i="23"/>
  <c r="C181" i="23"/>
  <c r="C180" i="23"/>
  <c r="C179" i="23"/>
  <c r="C177" i="23"/>
  <c r="C176" i="23"/>
  <c r="C174" i="23"/>
  <c r="C173" i="23"/>
  <c r="C172" i="23"/>
  <c r="C171" i="23"/>
  <c r="C170" i="23"/>
  <c r="C168" i="23"/>
  <c r="C166" i="23"/>
  <c r="C165" i="23"/>
  <c r="C163" i="23"/>
  <c r="C162" i="23"/>
  <c r="C161" i="23"/>
  <c r="C159" i="23"/>
  <c r="C158" i="23"/>
  <c r="C157" i="23"/>
  <c r="C156" i="23"/>
  <c r="C154" i="23"/>
  <c r="C153" i="23"/>
  <c r="C152" i="23"/>
  <c r="C151" i="23"/>
  <c r="C32" i="23"/>
  <c r="C31" i="23"/>
  <c r="C30" i="23"/>
  <c r="C28" i="23"/>
  <c r="C27" i="23"/>
  <c r="C25" i="23"/>
  <c r="C24" i="23"/>
  <c r="C23" i="23"/>
  <c r="C22" i="23"/>
  <c r="C21" i="23"/>
  <c r="C19" i="23"/>
  <c r="C20" i="23" s="1"/>
  <c r="H7" i="23" s="1"/>
  <c r="C17" i="23"/>
  <c r="C16" i="23"/>
  <c r="C14" i="23"/>
  <c r="C13" i="23"/>
  <c r="C12" i="23"/>
  <c r="C10" i="23"/>
  <c r="C8" i="23"/>
  <c r="C7" i="23"/>
  <c r="C5" i="23"/>
  <c r="C4" i="23"/>
  <c r="C3" i="23"/>
  <c r="C2" i="23"/>
  <c r="C33" i="23" l="1"/>
  <c r="D33" i="23" s="1"/>
  <c r="C15" i="23"/>
  <c r="H5" i="23" s="1"/>
  <c r="C29" i="23"/>
  <c r="H9" i="23" s="1"/>
  <c r="C26" i="23"/>
  <c r="D26" i="23" s="1"/>
  <c r="C6" i="23"/>
  <c r="H3" i="23" s="1"/>
  <c r="K8" i="23"/>
  <c r="K7" i="23"/>
  <c r="D20" i="23"/>
  <c r="K9" i="23"/>
  <c r="C18" i="23"/>
  <c r="C11" i="23"/>
  <c r="C216" i="23"/>
  <c r="C207" i="23"/>
  <c r="C205" i="23"/>
  <c r="C193" i="23"/>
  <c r="M3" i="23" s="1"/>
  <c r="C182" i="23"/>
  <c r="C169" i="23"/>
  <c r="C164" i="23"/>
  <c r="C160" i="23"/>
  <c r="C155" i="23"/>
  <c r="J7" i="23"/>
  <c r="H8" i="23" l="1"/>
  <c r="D15" i="23"/>
  <c r="H10" i="23"/>
  <c r="D6" i="23"/>
  <c r="D155" i="23"/>
  <c r="L3" i="23"/>
  <c r="D182" i="23"/>
  <c r="L10" i="23"/>
  <c r="M9" i="23"/>
  <c r="D216" i="23"/>
  <c r="D11" i="23"/>
  <c r="H4" i="23"/>
  <c r="K6" i="23"/>
  <c r="D160" i="23"/>
  <c r="L4" i="23"/>
  <c r="D169" i="23"/>
  <c r="L7" i="23"/>
  <c r="D193" i="23"/>
  <c r="M7" i="23"/>
  <c r="D207" i="23"/>
  <c r="K10" i="23"/>
  <c r="D18" i="23"/>
  <c r="H6" i="23"/>
  <c r="K5" i="23"/>
  <c r="D164" i="23"/>
  <c r="L5" i="23"/>
  <c r="D205" i="23"/>
  <c r="M6" i="23"/>
  <c r="K4" i="23"/>
  <c r="C202" i="23"/>
  <c r="D29" i="23"/>
  <c r="C198" i="23"/>
  <c r="C213" i="23"/>
  <c r="C167" i="23"/>
  <c r="C175" i="23"/>
  <c r="C220" i="23"/>
  <c r="C178" i="23"/>
  <c r="J4" i="23"/>
  <c r="J6" i="23" l="1"/>
  <c r="D220" i="23"/>
  <c r="M10" i="23"/>
  <c r="D198" i="23"/>
  <c r="M4" i="23"/>
  <c r="J5" i="23"/>
  <c r="D178" i="23"/>
  <c r="L9" i="23"/>
  <c r="D175" i="23"/>
  <c r="L8" i="23"/>
  <c r="D213" i="23"/>
  <c r="M8" i="23"/>
  <c r="J9" i="23"/>
  <c r="M5" i="23"/>
  <c r="D202" i="23"/>
  <c r="B34" i="23"/>
  <c r="C119" i="30" s="1"/>
  <c r="D167" i="23"/>
  <c r="L6" i="23"/>
  <c r="B8" i="29"/>
  <c r="B2" i="29"/>
  <c r="B183" i="23" l="1"/>
  <c r="G119" i="30" s="1"/>
  <c r="B221" i="23"/>
  <c r="H119" i="30" s="1"/>
  <c r="J8" i="23"/>
  <c r="B320" i="29"/>
  <c r="B314" i="29"/>
  <c r="B302" i="29"/>
  <c r="B290" i="29"/>
  <c r="B278" i="29"/>
  <c r="B176" i="29"/>
  <c r="C113" i="25" l="1"/>
  <c r="C121" i="21"/>
  <c r="C69" i="25" l="1"/>
  <c r="D69" i="25" s="1"/>
  <c r="C89" i="25"/>
  <c r="D89" i="25" s="1"/>
  <c r="C108" i="25"/>
  <c r="D108" i="25" s="1"/>
  <c r="C11" i="25"/>
  <c r="D11" i="25" s="1"/>
  <c r="C66" i="25"/>
  <c r="D66" i="25" s="1"/>
  <c r="C105" i="25"/>
  <c r="D105" i="25" s="1"/>
  <c r="C86" i="25"/>
  <c r="D86" i="25" s="1"/>
  <c r="C94" i="25"/>
  <c r="D94" i="25" s="1"/>
  <c r="C74" i="25"/>
  <c r="D74" i="25" s="1"/>
  <c r="M6" i="25" l="1"/>
  <c r="D113" i="25"/>
  <c r="J5" i="25"/>
  <c r="M5" i="25"/>
  <c r="K4" i="25"/>
  <c r="J6" i="25"/>
  <c r="M4" i="25"/>
  <c r="K5" i="25"/>
  <c r="L6" i="25"/>
  <c r="L4" i="25"/>
  <c r="H5" i="25"/>
  <c r="K6" i="25"/>
  <c r="L5" i="25"/>
  <c r="C83" i="25" l="1"/>
  <c r="D83" i="25" s="1"/>
  <c r="B95" i="25" s="1"/>
  <c r="G120" i="30" s="1"/>
  <c r="C102" i="25"/>
  <c r="D102" i="25" s="1"/>
  <c r="B114" i="25" s="1"/>
  <c r="H120" i="30" s="1"/>
  <c r="C63" i="25"/>
  <c r="D63" i="25" s="1"/>
  <c r="B75" i="25" s="1"/>
  <c r="F120" i="30" s="1"/>
  <c r="C16" i="25"/>
  <c r="C8" i="25"/>
  <c r="C5" i="25"/>
  <c r="H3" i="25" s="1"/>
  <c r="J10" i="23"/>
  <c r="C171" i="21"/>
  <c r="M7" i="21" s="1"/>
  <c r="C167" i="21"/>
  <c r="M6" i="21" s="1"/>
  <c r="C161" i="21"/>
  <c r="M5" i="21" s="1"/>
  <c r="C153" i="21"/>
  <c r="M4" i="21" s="1"/>
  <c r="C150" i="21"/>
  <c r="M3" i="21" s="1"/>
  <c r="C142" i="21"/>
  <c r="L7" i="21" s="1"/>
  <c r="C138" i="21"/>
  <c r="L6" i="21" s="1"/>
  <c r="C132" i="21"/>
  <c r="L5" i="21" s="1"/>
  <c r="C124" i="21"/>
  <c r="L3" i="21"/>
  <c r="C86" i="21"/>
  <c r="J7" i="21" s="1"/>
  <c r="C82" i="21"/>
  <c r="C76" i="21"/>
  <c r="C68" i="21"/>
  <c r="C65" i="21"/>
  <c r="J3" i="21" s="1"/>
  <c r="H5" i="21"/>
  <c r="C39" i="21"/>
  <c r="I4" i="21" s="1"/>
  <c r="H4" i="21"/>
  <c r="H6" i="21"/>
  <c r="H7" i="21"/>
  <c r="C36" i="21"/>
  <c r="I3" i="21" s="1"/>
  <c r="C47" i="21"/>
  <c r="C53" i="21"/>
  <c r="C57" i="21"/>
  <c r="I7" i="21" s="1"/>
  <c r="H3" i="21"/>
  <c r="L4" i="21" l="1"/>
  <c r="H6" i="25"/>
  <c r="D16" i="25"/>
  <c r="H4" i="25"/>
  <c r="D8" i="25"/>
  <c r="D5" i="25"/>
  <c r="J4" i="25"/>
  <c r="M3" i="25"/>
  <c r="K3" i="25"/>
  <c r="L3" i="25"/>
  <c r="D171" i="21"/>
  <c r="D167" i="21"/>
  <c r="D161" i="21"/>
  <c r="D153" i="21"/>
  <c r="D150" i="21"/>
  <c r="D142" i="21"/>
  <c r="D138" i="21"/>
  <c r="D132" i="21"/>
  <c r="D124" i="21"/>
  <c r="D121" i="21"/>
  <c r="D86" i="21"/>
  <c r="D82" i="21"/>
  <c r="J6" i="21"/>
  <c r="D76" i="21"/>
  <c r="J5" i="21"/>
  <c r="D68" i="21"/>
  <c r="J4" i="21"/>
  <c r="D65" i="21"/>
  <c r="D53" i="21"/>
  <c r="I6" i="21"/>
  <c r="D47" i="21"/>
  <c r="I5" i="21"/>
  <c r="D39" i="21"/>
  <c r="D36" i="21"/>
  <c r="D22" i="21"/>
  <c r="D16" i="21"/>
  <c r="D26" i="21"/>
  <c r="D8" i="21"/>
  <c r="D57" i="21"/>
  <c r="D5" i="21"/>
  <c r="B143" i="21" l="1"/>
  <c r="G118" i="30" s="1"/>
  <c r="B58" i="21"/>
  <c r="D118" i="30" s="1"/>
  <c r="B172" i="21"/>
  <c r="B87" i="21"/>
  <c r="E118" i="30" s="1"/>
  <c r="B27" i="21"/>
  <c r="C118" i="30" s="1"/>
  <c r="B17" i="25"/>
  <c r="C120" i="30" s="1"/>
  <c r="H118" i="30" l="1"/>
  <c r="H121" i="30" s="1"/>
  <c r="F121" i="30"/>
  <c r="G121" i="30"/>
  <c r="D121" i="30"/>
  <c r="E121" i="30"/>
  <c r="C121"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Virgi</author>
    <author>Marco Ciccone</author>
    <author>Rossi Gabriele</author>
  </authors>
  <commentList>
    <comment ref="A1" authorId="0" shapeId="0" xr:uid="{00000000-0006-0000-0300-000001000000}">
      <text>
        <r>
          <rPr>
            <b/>
            <sz val="9"/>
            <color indexed="81"/>
            <rFont val="Tahoma"/>
            <family val="2"/>
          </rPr>
          <t>BISOGNI DI CRESCITA E SVILUPPO DEL BAMBINO/RAGAZZO</t>
        </r>
      </text>
    </comment>
    <comment ref="B2" authorId="1" shapeId="0" xr:uid="{00000000-0006-0000-0300-000002000000}">
      <text>
        <r>
          <rPr>
            <b/>
            <sz val="12"/>
            <color indexed="81"/>
            <rFont val="Tahoma"/>
            <family val="2"/>
          </rPr>
          <t>tempo dedicato alla comunicazione virtuale. Adeguatezza dei contenuti Utilizzo della tecnologia per attività scolastiche e o di pianificazione</t>
        </r>
      </text>
    </comment>
    <comment ref="E2" authorId="2" shapeId="0" xr:uid="{10659745-C16D-4D37-8060-B35AF4565468}">
      <text>
        <r>
          <rPr>
            <sz val="9"/>
            <color indexed="81"/>
            <rFont val="Tahoma"/>
            <family val="2"/>
          </rPr>
          <t>5 = sa gestire/ rispetta i tempi di utilizzo delle tecnologie; sa elaborare criticamente le informazioni; sa relazionarsi correttamente sui social nel rispetto dei pari
1= ha una dipendenza da internet che influenza negativamente sulle abilità relazionali; non riesce ad elaborare le informazioni in maniera critica</t>
        </r>
      </text>
    </comment>
    <comment ref="B8" authorId="1" shapeId="0" xr:uid="{00000000-0006-0000-0300-000004000000}">
      <text>
        <r>
          <rPr>
            <b/>
            <sz val="12"/>
            <color indexed="81"/>
            <rFont val="Tahoma"/>
            <family val="2"/>
          </rPr>
          <t xml:space="preserve">igiene personale, cura dell'immagine, lavarsi e vestirsi, gestione del ciclo, addormentamento, modalità di approccio al cibo, gestione dei tempi </t>
        </r>
      </text>
    </comment>
    <comment ref="E8" authorId="2" shapeId="0" xr:uid="{E6654D40-F325-45AD-A30E-57E40FC63D2C}">
      <text>
        <r>
          <rPr>
            <sz val="9"/>
            <color indexed="81"/>
            <rFont val="Tahoma"/>
            <family val="2"/>
          </rPr>
          <t>5 = dimostra autonomia in tutti gli aspetti della cura della propria persona
1 = appare trascurato negli aspetti essenziali della cura di sé: es. si presenta con vestiti sporchi o troppo leggeri o troppo pesanti rispetto al tempo atmosferico; ha un odore sgradevole; mangia in misura costantemente eccessiva/non sufficiente etc.</t>
        </r>
      </text>
    </comment>
    <comment ref="B14" authorId="1" shapeId="0" xr:uid="{00000000-0006-0000-0300-000006000000}">
      <text>
        <r>
          <rPr>
            <b/>
            <sz val="12"/>
            <color indexed="81"/>
            <rFont val="Tahoma"/>
            <family val="2"/>
          </rPr>
          <t>atteggiamenti consoni ai contesti sociali, conoscenza e corretto utilizzo dei diversi codici comunicativi; corretto utilizzo delle risorse esterne</t>
        </r>
      </text>
    </comment>
    <comment ref="E14" authorId="2" shapeId="0" xr:uid="{46E6C267-6C02-4CED-B912-5EE39B0CD0A4}">
      <text>
        <r>
          <rPr>
            <sz val="9"/>
            <color indexed="81"/>
            <rFont val="Tahoma"/>
            <family val="2"/>
          </rPr>
          <t>5= sa gestire positivamente le relazioni nei gruppi dei pari e con gli adulti nei diversi contesti; è in grado di usufruire delle opportunità presenti sul territorio
1= necessita continuo supporto educativo nella gestione delle relazioni e nella fruizione delle risorse esterne (es. è necessario l'intervento degli educatori per guidare la comunicazione tra pari; è necessario l'intervento degli educatori nella gestione delle comunicazioni con gli adulti significativi come insegnanti, allenatori) etc</t>
        </r>
      </text>
    </comment>
    <comment ref="B20" authorId="1" shapeId="0" xr:uid="{00000000-0006-0000-0300-000008000000}">
      <text>
        <r>
          <rPr>
            <b/>
            <sz val="12"/>
            <color indexed="81"/>
            <rFont val="Tahoma"/>
            <family val="2"/>
          </rPr>
          <t>pianificazione delle attività sportive, zaino, spostamenti, tragitti, portare a termine un compito, compiti di scuola, gestione dei propri spazi.</t>
        </r>
      </text>
    </comment>
    <comment ref="E20" authorId="2" shapeId="0" xr:uid="{65116119-07E3-4572-BE55-4497595C0A0E}">
      <text>
        <r>
          <rPr>
            <sz val="9"/>
            <color indexed="81"/>
            <rFont val="Tahoma"/>
            <family val="2"/>
          </rPr>
          <t xml:space="preserve">5 = si dimostra affidabile e responsabile in tutti gli aspetti dell'autonomia organizzativa e nella pianificazione/ attuazione dei propri impegni
1 = non è affidabile nella gestione dei propri impegni e compiti quotidiani (es. non porta il materiale scolastico / non gestiisce efficacemente il tempo a disposizione per lo studio / non riesce a organizzarsi il materiale per gli impegni extrascolastici etc)
</t>
        </r>
      </text>
    </comment>
    <comment ref="A27" authorId="0" shapeId="0" xr:uid="{00000000-0006-0000-0300-00000A000000}">
      <text>
        <r>
          <rPr>
            <b/>
            <sz val="11"/>
            <color indexed="81"/>
            <rFont val="Tahoma"/>
            <family val="2"/>
          </rPr>
          <t>indica le capacità di comprendere e organizzare le informazioni, di ragionare e risolvere i problemi in relazione all'età, al temperamento e agli interessi</t>
        </r>
      </text>
    </comment>
    <comment ref="B27" authorId="0" shapeId="0" xr:uid="{00000000-0006-0000-0300-00000B000000}">
      <text>
        <r>
          <rPr>
            <b/>
            <sz val="11"/>
            <color indexed="81"/>
            <rFont val="Tahoma"/>
            <family val="2"/>
          </rPr>
          <t>ascolto, lettura, scrittura, far di conto, dialogo,comprensione di testi, comprensione di problemi</t>
        </r>
      </text>
    </comment>
    <comment ref="E27" authorId="2" shapeId="0" xr:uid="{E1B61A56-F2C3-40F2-BF1D-410041DCE9BD}">
      <text>
        <r>
          <rPr>
            <sz val="9"/>
            <color indexed="81"/>
            <rFont val="Tahoma"/>
            <family val="2"/>
          </rPr>
          <t>5=le abilità sviluppate sono corrispondenti o superiori alla media in tutte le aree           
2= le abilità sviluppate sono  fortemente sotto la media in relazione all'età in alcune aree                                                                                                            
1= le abilità sviluppate sono  fortemente sotto la media in relazione all'età e in tutte le aree</t>
        </r>
      </text>
    </comment>
    <comment ref="B33" authorId="0" shapeId="0" xr:uid="{00000000-0006-0000-0300-00000E000000}">
      <text>
        <r>
          <rPr>
            <b/>
            <sz val="11"/>
            <color indexed="81"/>
            <rFont val="Tahoma"/>
            <family val="2"/>
          </rPr>
          <t>prendere parte ad attività didattiche e di gruppo,  fare proposte in relazione all'età, agli interessi e al contesto.</t>
        </r>
      </text>
    </comment>
    <comment ref="E33" authorId="2" shapeId="0" xr:uid="{4FB25490-4D18-40A1-B5F2-F7C04C070BFB}">
      <text>
        <r>
          <rPr>
            <sz val="9"/>
            <color indexed="81"/>
            <rFont val="Tahoma"/>
            <family val="2"/>
          </rPr>
          <t>5= partecipa attivamente esprimendo preferenze e facendo proposte in relazione ai propri interessi  
1= non mostra alcun interesse/motivazione per le attività proposte, non partecipa, si isola, ha un atteggiamento negativo/disturbante, non propone alternative di suo interesse</t>
        </r>
      </text>
    </comment>
    <comment ref="B39" authorId="0" shapeId="0" xr:uid="{00000000-0006-0000-0300-000011000000}">
      <text>
        <r>
          <rPr>
            <b/>
            <sz val="11"/>
            <color indexed="81"/>
            <rFont val="Tahoma"/>
            <family val="2"/>
          </rPr>
          <t>esprimere idee e progetti, che cosa interessa imparare a scuola e fuori, anche  che cosa fare da grandi.</t>
        </r>
      </text>
    </comment>
    <comment ref="E39" authorId="2" shapeId="0" xr:uid="{E8CD49DC-50A0-46D8-AA25-D45B614D9E1D}">
      <text>
        <r>
          <rPr>
            <sz val="9"/>
            <color indexed="81"/>
            <rFont val="Tahoma"/>
            <family val="2"/>
          </rPr>
          <t xml:space="preserve">5= ha interessi chiari, definiti, che sviluppa e approfondisce nel tempo sia a scuola sia fuori  
                                                                                                                   1= mostra di non avere alcun interesse rispetto agli argomenti trattati a scuola; non esprime preferenze per  materie, temi,argomenti, attività esterne </t>
        </r>
      </text>
    </comment>
    <comment ref="B45" authorId="0" shapeId="0" xr:uid="{00000000-0006-0000-0300-000014000000}">
      <text>
        <r>
          <rPr>
            <b/>
            <sz val="11"/>
            <color indexed="81"/>
            <rFont val="Tahoma"/>
            <family val="2"/>
          </rPr>
          <t>voti, promozioni, necessità di recupero o sostegno, frequenza.</t>
        </r>
      </text>
    </comment>
    <comment ref="E45" authorId="2" shapeId="0" xr:uid="{1320C4E6-9F30-4A11-B155-CB23B1EAC245}">
      <text>
        <r>
          <rPr>
            <sz val="9"/>
            <color indexed="81"/>
            <rFont val="Tahoma"/>
            <family val="2"/>
          </rPr>
          <t xml:space="preserve">5= voti nella media o superiori nelle diverse materie, nessuna necessità di recupero e sostegno  
1= voti molto bassi, in molte materie, bocciature ripetute, assenze molto frequenti, necessario sostegno individuale   </t>
        </r>
      </text>
    </comment>
    <comment ref="A52" authorId="0" shapeId="0" xr:uid="{00000000-0006-0000-0300-000017000000}">
      <text>
        <r>
          <rPr>
            <b/>
            <sz val="11"/>
            <color indexed="81"/>
            <rFont val="Tahoma"/>
            <family val="2"/>
          </rPr>
          <t>indica le modalità relazionali con la famiglia in relazione all'età e al temperamento</t>
        </r>
      </text>
    </comment>
    <comment ref="B52" authorId="0" shapeId="0" xr:uid="{00000000-0006-0000-0300-000018000000}">
      <text>
        <r>
          <rPr>
            <b/>
            <sz val="11"/>
            <color indexed="81"/>
            <rFont val="Tahoma"/>
            <family val="2"/>
          </rPr>
          <t>esprimere fisicamente e verbalmente affettività</t>
        </r>
      </text>
    </comment>
    <comment ref="E52" authorId="2" shapeId="0" xr:uid="{072F03DF-4AD6-4282-9907-0F1AA34BAFF8}">
      <text>
        <r>
          <rPr>
            <sz val="9"/>
            <color indexed="81"/>
            <rFont val="Tahoma"/>
            <family val="2"/>
          </rPr>
          <t xml:space="preserve">5= esprime affetto con gesti e parole verso i genitori                                                                  
1= non esprime affettività tramite gesti (abbracci, sorrisi, baci) o parole affettuose, gioia nel vedere i genitori, ricerca di consolazione e/o protezione; appare timoroso o ostile.  </t>
        </r>
      </text>
    </comment>
    <comment ref="B58" authorId="0" shapeId="0" xr:uid="{00000000-0006-0000-0300-00001B000000}">
      <text>
        <r>
          <rPr>
            <b/>
            <sz val="11"/>
            <color indexed="81"/>
            <rFont val="Tahoma"/>
            <family val="2"/>
          </rPr>
          <t>rispetto reciproco, osservanza delle regole date</t>
        </r>
      </text>
    </comment>
    <comment ref="E58" authorId="2" shapeId="0" xr:uid="{8A339183-4F55-48C0-BA88-6FD6911F68F3}">
      <text>
        <r>
          <rPr>
            <sz val="9"/>
            <color indexed="81"/>
            <rFont val="Tahoma"/>
            <family val="2"/>
          </rPr>
          <t xml:space="preserve">5= comportamento assimilabile a quello degli altri coetanei                                       
1= il bambino si sottomette totalmente per timore del genitore o è estremamente oppositivo  </t>
        </r>
      </text>
    </comment>
    <comment ref="B64" authorId="0" shapeId="0" xr:uid="{00000000-0006-0000-0300-00001E000000}">
      <text>
        <r>
          <rPr>
            <b/>
            <sz val="11"/>
            <color indexed="81"/>
            <rFont val="Tahoma"/>
            <family val="2"/>
          </rPr>
          <t>confronto, dialogo, gestione dei conflitti, fiducia, partecipazione alla vita familiare</t>
        </r>
      </text>
    </comment>
    <comment ref="E64" authorId="2" shapeId="0" xr:uid="{6793FEF6-05EE-46BC-A031-4F43D636196A}">
      <text>
        <r>
          <rPr>
            <sz val="9"/>
            <color indexed="81"/>
            <rFont val="Tahoma"/>
            <family val="2"/>
          </rPr>
          <t>5= condivide opinioni (anche discordanti), pensieri ed emozioni con i genitori, non assume il ruolo di caregiver nei confronti dei membri del nucleo familiare
1= assume il ruolo di caregiver nei confronti dei genitori o dei fratelli/ sorelle; difficoltà nella gestione delle emozioni negative (rabbia, rassegnazione). Esprime atteggiamenti di evitamento e chiusura:resta a casa ad occuparsi dei fratelli più piccoli; manifesta rabbia, rassegnazione, evitamento. Non parla di se', non racconta nulla dei suoi interessi/vicende.</t>
        </r>
      </text>
    </comment>
    <comment ref="A71" authorId="0" shapeId="0" xr:uid="{00000000-0006-0000-0300-000021000000}">
      <text>
        <r>
          <rPr>
            <b/>
            <sz val="11"/>
            <color indexed="81"/>
            <rFont val="Tahoma"/>
            <family val="2"/>
          </rPr>
          <t>indica le modalità relazionali con amici e gruppi di riferimento in relazione all'età e al temperamento</t>
        </r>
      </text>
    </comment>
    <comment ref="B71" authorId="0" shapeId="0" xr:uid="{00000000-0006-0000-0300-000022000000}">
      <text>
        <r>
          <rPr>
            <b/>
            <sz val="11"/>
            <color indexed="81"/>
            <rFont val="Tahoma"/>
            <family val="2"/>
          </rPr>
          <t>capacità relazionali positive (rispetto dei limiti altrui, amicizie, eventuali gruppi di riferimento e attività di gruppo)</t>
        </r>
      </text>
    </comment>
    <comment ref="E71" authorId="2" shapeId="0" xr:uid="{42FDF4EC-FE04-4714-B44B-C28F5DA31709}">
      <text>
        <r>
          <rPr>
            <sz val="9"/>
            <color indexed="81"/>
            <rFont val="Tahoma"/>
            <family val="2"/>
          </rPr>
          <t>5= non presenta difficoltà a stare con gli altri, collaborare, partecipare a giochi e attività; ha qualche relazione significativa, riesce a mantenere le amicizie anche dopo una lite,propone ad altri di giocare con lui e sa giocare anche da solo.   
1= si isola, non interagisce, subisce, gioca o sta sempre da solo, litiga spesso, infastidisce gli altri di proposito, aggredisce spesso, respinge.</t>
        </r>
      </text>
    </comment>
    <comment ref="B77" authorId="0" shapeId="0" xr:uid="{00000000-0006-0000-0300-000025000000}">
      <text>
        <r>
          <rPr>
            <b/>
            <sz val="11"/>
            <color indexed="81"/>
            <rFont val="Tahoma"/>
            <family val="2"/>
          </rPr>
          <t>condivisione di emozioni, opinioni, pensieri, sentimenti, esperienze</t>
        </r>
      </text>
    </comment>
    <comment ref="E77" authorId="2" shapeId="0" xr:uid="{50B9ED76-0B3D-4FBC-B4AC-EADE09BCFAD1}">
      <text>
        <r>
          <rPr>
            <sz val="9"/>
            <color indexed="81"/>
            <rFont val="Tahoma"/>
            <family val="2"/>
          </rPr>
          <t>5= sa rispettare i sentimenti degli altri e mostra empatia (è di aiuto se qualcuno si fa male, è arrabbiato, malato), racconta agli amici ciò che fa e che pensa o preferisce, sa ascoltare            
1= non mostra empatia (non rispetta o è indifferente  ai sentimenti e alle emozioni degli altri), non ascolta gli altri, non esprime sè stesso (non comunica).</t>
        </r>
      </text>
    </comment>
    <comment ref="A84" authorId="0" shapeId="0" xr:uid="{00000000-0006-0000-0300-000028000000}">
      <text>
        <r>
          <rPr>
            <b/>
            <sz val="11"/>
            <color indexed="81"/>
            <rFont val="Tahoma"/>
            <family val="2"/>
          </rPr>
          <t>indica le modalità relazionali con adulti significativi (operatori, insegnanti, allenatori) in relazione all'età e al contesto</t>
        </r>
      </text>
    </comment>
    <comment ref="B84" authorId="0" shapeId="0" xr:uid="{00000000-0006-0000-0300-000029000000}">
      <text>
        <r>
          <rPr>
            <b/>
            <sz val="11"/>
            <color indexed="81"/>
            <rFont val="Tahoma"/>
            <family val="2"/>
          </rPr>
          <t xml:space="preserve">riconoscimento del ruolo,riconoscimento dei compiti, delle competenze  </t>
        </r>
      </text>
    </comment>
    <comment ref="E84" authorId="2" shapeId="0" xr:uid="{01A1EF9D-7457-4A00-B141-C8E754A4460A}">
      <text>
        <r>
          <rPr>
            <sz val="9"/>
            <color indexed="81"/>
            <rFont val="Tahoma"/>
            <family val="2"/>
          </rPr>
          <t>5= il bambino riesce a riconoscere i contesti,  e conseguentemente ad accettarne le regole (e a svolgere i compiti richiesti) anche eventualmente  discutendole o  richiedendo spiegazioni , riconosce le competenze dell'interlocutore e sa utilizzare.     
                                                                                      1= il bambino rifiuta costantemente le indicazioni e le richieste degli adulti di riferimento,non svolge alcun compito, mette in atto comportamenti di disturbo (irrequietezza estrema, atti violenti, apaticità)                                                               Fiducia incondizionata e ricerca eccessiva del contatto fisico.</t>
        </r>
      </text>
    </comment>
    <comment ref="A91" authorId="0" shapeId="0" xr:uid="{00000000-0006-0000-0300-00002C000000}">
      <text>
        <r>
          <rPr>
            <b/>
            <sz val="11"/>
            <color indexed="81"/>
            <rFont val="Tahoma"/>
            <family val="2"/>
          </rPr>
          <t>indica  i comportamenti e gli atteggiamenti messi in atto nella vita sociale in relazione all'età e al temperamento</t>
        </r>
      </text>
    </comment>
    <comment ref="B91" authorId="0" shapeId="0" xr:uid="{00000000-0006-0000-0300-00002D000000}">
      <text>
        <r>
          <rPr>
            <b/>
            <sz val="11"/>
            <color indexed="81"/>
            <rFont val="Tahoma"/>
            <family val="2"/>
          </rPr>
          <t>uso corretto del linguaggio verbale, paraverbale e non verbale , capacità di trasmettere  contenuti</t>
        </r>
      </text>
    </comment>
    <comment ref="E91" authorId="2" shapeId="0" xr:uid="{8994AA60-99BD-4063-8113-B146BDB5165E}">
      <text>
        <r>
          <rPr>
            <sz val="9"/>
            <color indexed="81"/>
            <rFont val="Tahoma"/>
            <family val="2"/>
          </rPr>
          <t>5= ha un linguaggio ricco, conosce il significato dei termini, è in grado di trasmettere ciò che pensa e prova anche attraverso altri canali (tramite la comunicazione verbale e non verbale): espressione di emozioni -gioia, tristezza, rabbia - atteggiamenti corporei)</t>
        </r>
        <r>
          <rPr>
            <b/>
            <sz val="9"/>
            <color indexed="81"/>
            <rFont val="Tahoma"/>
            <family val="2"/>
          </rPr>
          <t xml:space="preserve">
</t>
        </r>
        <r>
          <rPr>
            <sz val="9"/>
            <color indexed="81"/>
            <rFont val="Tahoma"/>
            <family val="2"/>
          </rPr>
          <t xml:space="preserve">
1= non riesce a comunicare ciò che prova, presenta problemi o difficoltà nel linguaggio.</t>
        </r>
      </text>
    </comment>
    <comment ref="B97" authorId="0" shapeId="0" xr:uid="{00000000-0006-0000-0300-000030000000}">
      <text>
        <r>
          <rPr>
            <b/>
            <sz val="11"/>
            <color indexed="81"/>
            <rFont val="Tahoma"/>
            <family val="2"/>
          </rPr>
          <t>risconoscere, valutare e gestire le proprie emozioni per governare lo stress, esprimere gli stati d'animo e l'affettività.</t>
        </r>
      </text>
    </comment>
    <comment ref="E97" authorId="2" shapeId="0" xr:uid="{B365501E-AFD7-4486-9961-801DCDDE7364}">
      <text>
        <r>
          <rPr>
            <sz val="9"/>
            <color indexed="81"/>
            <rFont val="Tahoma"/>
            <family val="2"/>
          </rPr>
          <t>5 = riconosce i suoi stati d'animo (rabbia, tristezza, gioia, preoccupazione, stupore) e li esprime nel rispetto di sè e degli altri.       
1 = sembra sempre preoccupato; infelice, triste o in lacrime, apatico o con sbalzi d'umore molto distanti dal comportamento degli altri coetanei e non riconducibili ad eventi scatenanti</t>
        </r>
      </text>
    </comment>
    <comment ref="B103" authorId="0" shapeId="0" xr:uid="{00000000-0006-0000-0300-000033000000}">
      <text>
        <r>
          <rPr>
            <b/>
            <sz val="11"/>
            <color indexed="81"/>
            <rFont val="Tahoma"/>
            <family val="2"/>
          </rPr>
          <t>atteggiamenti collaborativi/oppositivi, provocazione</t>
        </r>
      </text>
    </comment>
    <comment ref="E103" authorId="2" shapeId="0" xr:uid="{45776333-8077-4F57-A08D-3C303485EAC1}">
      <text>
        <r>
          <rPr>
            <sz val="9"/>
            <color indexed="81"/>
            <rFont val="Tahoma"/>
            <family val="2"/>
          </rPr>
          <t>5= il comportamento è rispettoso nei confronti di sè e nei confronti degli altri in misura paragonabile a quello che caratterizza i suoi coetanei.</t>
        </r>
        <r>
          <rPr>
            <sz val="9"/>
            <color indexed="81"/>
            <rFont val="Tahoma"/>
            <family val="2"/>
          </rPr>
          <t xml:space="preserve">
                                                                                                             1= il comportamento non rispetta sè stesso e gli altri e può tendere alla devianza (atti di vandalismo e piccola delinquenza;uso di droga e/o alcool; aggressività; passività, apatia, comportamento auto-distruttivo)</t>
        </r>
      </text>
    </comment>
    <comment ref="B109" authorId="0" shapeId="0" xr:uid="{00000000-0006-0000-0300-000036000000}">
      <text>
        <r>
          <rPr>
            <b/>
            <sz val="11"/>
            <color indexed="81"/>
            <rFont val="Tahoma"/>
            <family val="2"/>
          </rPr>
          <t>buona opinione di sé , fiducia in se stessi, rispetto di se stessi, senso di autoefficacia, immagine corporea</t>
        </r>
      </text>
    </comment>
    <comment ref="E109" authorId="2" shapeId="0" xr:uid="{507ACAA0-B51E-4168-B780-2309AF383CA9}">
      <text>
        <r>
          <rPr>
            <sz val="9"/>
            <color indexed="81"/>
            <rFont val="Tahoma"/>
            <family val="2"/>
          </rPr>
          <t>5= il bambino si sente importante per i genitori e   considerato dalle altre persone ( pari e adulti significativi); ritiene il suo aspetto non sgradevole; pensa di riuscire nelle attività ( scolastiche, sport,svago); accetta e apprezza il proprio modo di comportarsi    
1= ipervalutazione delle qualità sopra descritte, assenza di apprezzamento/positività in tutti gli aspetti</t>
        </r>
      </text>
    </comment>
    <comment ref="B115" authorId="1" shapeId="0" xr:uid="{00000000-0006-0000-0300-000039000000}">
      <text>
        <r>
          <rPr>
            <b/>
            <sz val="11"/>
            <color indexed="81"/>
            <rFont val="Tahoma"/>
            <family val="2"/>
          </rPr>
          <t>Rapporto con il proprio corpo rispetto ai cambiamenti di natura fisica che lo interessano in età pre e post puberale; conoscenza e consapevolezza circa i cambiamenti di natura fisiologica (menarca/spermarca); consapevolezza della propria identità sessuale e di genere.</t>
        </r>
      </text>
    </comment>
    <comment ref="E115" authorId="2" shapeId="0" xr:uid="{FD7F15E7-B997-446A-AB5D-CB8C4CC3D942}">
      <text>
        <r>
          <rPr>
            <sz val="9"/>
            <color indexed="81"/>
            <rFont val="Tahoma"/>
            <family val="2"/>
          </rPr>
          <t xml:space="preserve">5 = è consapevole del proprio corpo e dei mutamenti di natura fisica e fisiologica che lo interessano, li accetta mostrandosi a suo agio nel rapporto con l'altro e rispettando i propri e altrui bisogni, in una cornice di consenso. Si approccia all'attività sessuale consapevole delle implicazioni (utilizza metodi contraccettivi e  dispositivi medici per la protezione da MST e IST). E' a conoscenza servizi quali ginecologo, centro giovani, consultorio. Ha consapevolezza della propria iidentità di genere e del proprio orientamento sessuale.
1 = ha difficoltà ad accettare il proprio corpo e i mutamenti che lo interessano, il ché si ripercuote nel manifestare disagio verso la propria fisicità. Il tutto impatta sui propri bisogni e la relazione con l'altra persona. Non utilizza metodi contraccettivi e non ha consapevolezza dei rischi connessi ad una pratica sessuale non responsabile. Non si rivolge ai servizi nel caso avesse necessità di aiuto e sostegno. Manifesta profondo disagio nel confrontarsi con la prorpia identità di genere/orientamento sessuale.
</t>
        </r>
      </text>
    </comment>
    <comment ref="A122" authorId="0" shapeId="0" xr:uid="{00000000-0006-0000-0300-00003B000000}">
      <text>
        <r>
          <rPr>
            <b/>
            <sz val="11"/>
            <color indexed="81"/>
            <rFont val="Tahoma"/>
            <family val="2"/>
          </rPr>
          <t>indica la salute generale e lo sviluppo psico-fisico</t>
        </r>
      </text>
    </comment>
    <comment ref="B122" authorId="0" shapeId="0" xr:uid="{00000000-0006-0000-0300-00003C000000}">
      <text>
        <r>
          <rPr>
            <b/>
            <sz val="11"/>
            <color indexed="81"/>
            <rFont val="Tahoma"/>
            <family val="2"/>
          </rPr>
          <t xml:space="preserve">presenza/assenza disabilità fisica o intellettiva, malattia fisica cronica, disturbi emotivi </t>
        </r>
      </text>
    </comment>
    <comment ref="E122" authorId="2" shapeId="0" xr:uid="{07733023-DF99-46EA-ABA7-20435CCF8181}">
      <text>
        <r>
          <rPr>
            <sz val="9"/>
            <color indexed="81"/>
            <rFont val="Tahoma"/>
            <family val="2"/>
          </rPr>
          <t xml:space="preserve">5= stato di salute nella norma (nessun evidente segnale di problematicità)   
2 = pidocchi o altri parassiti non curati, problemi dentali, acustici e visivi non curati. Rilevante sofferenza psicologica.                                                                                  
1= disabilità/malattia fisica o mentale grave, ripetuti ricoveri, evidenza di lesioni cutanee (lividi, escoriazioni, graffi, ferite) e scheletriche (fratture, lussazioni), malnutrizione, dipendenze gravi 
</t>
        </r>
      </text>
    </comment>
    <comment ref="B128" authorId="0" shapeId="0" xr:uid="{00000000-0006-0000-0300-00003E000000}">
      <text>
        <r>
          <rPr>
            <b/>
            <sz val="11"/>
            <color indexed="81"/>
            <rFont val="Tahoma"/>
            <family val="2"/>
          </rPr>
          <t>peso, statura, muscolatura</t>
        </r>
      </text>
    </comment>
    <comment ref="E128" authorId="2" shapeId="0" xr:uid="{19CEE189-ED8C-44D5-B327-A75BA7D72DBA}">
      <text>
        <r>
          <rPr>
            <sz val="9"/>
            <color indexed="81"/>
            <rFont val="Tahoma"/>
            <family val="2"/>
          </rPr>
          <t>5= statura, peso, muscolatura nella norma, alimentazione adeguata, rapporto positivo con il proprio corpo
1= grave deficit nella crescita staturo-ponderale, disturbi alimentari</t>
        </r>
      </text>
    </comment>
    <comment ref="A135" authorId="0" shapeId="0" xr:uid="{00000000-0006-0000-0300-000040000000}">
      <text>
        <r>
          <rPr>
            <b/>
            <sz val="11"/>
            <color indexed="81"/>
            <rFont val="Tahoma"/>
            <family val="2"/>
          </rPr>
          <t>indica le modalità relazionali con la famiglia in relazione all'età e al temperamento</t>
        </r>
      </text>
    </comment>
    <comment ref="B135" authorId="0" shapeId="0" xr:uid="{00000000-0006-0000-0300-000041000000}">
      <text>
        <r>
          <rPr>
            <b/>
            <sz val="11"/>
            <color indexed="81"/>
            <rFont val="Tahoma"/>
            <family val="2"/>
          </rPr>
          <t>esprimere fisicamente e verbalmente affettività</t>
        </r>
      </text>
    </comment>
    <comment ref="E135" authorId="2" shapeId="0" xr:uid="{70D1236A-FA9E-4E1F-B396-1B7693C692C0}">
      <text>
        <r>
          <rPr>
            <sz val="9"/>
            <color indexed="81"/>
            <rFont val="Tahoma"/>
            <family val="2"/>
          </rPr>
          <t xml:space="preserve">5= esprime affetto con gesti e parole verso gli educatori                                                               
1= non esprime affettività tramite gesti (abbracci, sorrisi) o parole affettuose, serenità nel vedere gli educatori, ricerca di consolazione e/o protezione; appare timoroso o ostile.   </t>
        </r>
      </text>
    </comment>
    <comment ref="B141" authorId="0" shapeId="0" xr:uid="{00000000-0006-0000-0300-000044000000}">
      <text>
        <r>
          <rPr>
            <b/>
            <sz val="11"/>
            <color indexed="81"/>
            <rFont val="Tahoma"/>
            <family val="2"/>
          </rPr>
          <t>tolleranza reciproca, rispetto delle regole</t>
        </r>
      </text>
    </comment>
    <comment ref="E141" authorId="2" shapeId="0" xr:uid="{6C7E192A-479B-4A63-94CA-8351A43D741E}">
      <text>
        <r>
          <rPr>
            <sz val="9"/>
            <color indexed="81"/>
            <rFont val="Tahoma"/>
            <family val="2"/>
          </rPr>
          <t xml:space="preserve"> 5= riconosce e rispetta il ruolo dell'educatore. Segue le regole condivise dalla struttura                               
1= è estremamente oppositivo alla figura educativa o non ha considerazione del suo ruolo.</t>
        </r>
      </text>
    </comment>
    <comment ref="B147" authorId="0" shapeId="0" xr:uid="{00000000-0006-0000-0300-000047000000}">
      <text>
        <r>
          <rPr>
            <b/>
            <sz val="11"/>
            <color indexed="81"/>
            <rFont val="Tahoma"/>
            <family val="2"/>
          </rPr>
          <t>confronto, dialogo, gestione dei conflitti, fiducia, partecipazione</t>
        </r>
      </text>
    </comment>
    <comment ref="E147" authorId="2" shapeId="0" xr:uid="{DE9C8FC6-0BA2-41D3-AE13-F8F573F0737B}">
      <text>
        <r>
          <rPr>
            <sz val="9"/>
            <color indexed="81"/>
            <rFont val="Tahoma"/>
            <family val="2"/>
          </rPr>
          <t xml:space="preserve"> 5= condivide opinioni (anche discordanti), pensieri ed emozioni con gli educatori. Manifesta fiducia e partecipa alle attività di gruppo in modo attivo
1= difficoltà nella gestione delle emozioni negative (rabbia, rassegnazione). Non manifesta fiducia nei confronti degli educatori (esprime atteggiamenti di evitamento e chiusura, oppure di aggressività e opposizione).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Virgi</author>
    <author>Ciccone Marco</author>
    <author>Rossi Gabriele</author>
  </authors>
  <commentList>
    <comment ref="A1" authorId="0" shapeId="0" xr:uid="{00000000-0006-0000-0100-000001000000}">
      <text>
        <r>
          <rPr>
            <b/>
            <sz val="9"/>
            <color indexed="81"/>
            <rFont val="Tahoma"/>
            <family val="2"/>
          </rPr>
          <t>GENITORIALITA' (FUNZIONI SVOLTE DA CHI SI PRENDE CURA DEL MINORE ED ABITA CON LUI= GENITORI NATURALI, ADOTTIVI, FAMIGLIA RICOMPOSTA, PARENTI)</t>
        </r>
      </text>
    </comment>
    <comment ref="A2" authorId="1" shapeId="0" xr:uid="{00000000-0006-0000-0100-000002000000}">
      <text>
        <r>
          <rPr>
            <b/>
            <sz val="11"/>
            <color indexed="81"/>
            <rFont val="Tahoma"/>
            <family val="2"/>
          </rPr>
          <t>indica le modalità relazionali della coppia/adulti conviventi che svolgono le funzioni genitoriali</t>
        </r>
      </text>
    </comment>
    <comment ref="B2" authorId="1" shapeId="0" xr:uid="{00000000-0006-0000-0100-000003000000}">
      <text>
        <r>
          <rPr>
            <b/>
            <sz val="11"/>
            <color indexed="81"/>
            <rFont val="Tahoma"/>
            <family val="2"/>
          </rPr>
          <t>suddivisione dei compiti, intercambiabilità, partecipazione congiunta ad attività</t>
        </r>
      </text>
    </comment>
    <comment ref="E2" authorId="2" shapeId="0" xr:uid="{00000000-0006-0000-0100-000004000000}">
      <text>
        <r>
          <rPr>
            <sz val="9"/>
            <color indexed="81"/>
            <rFont val="Tahoma"/>
            <family val="2"/>
          </rPr>
          <t xml:space="preserve">5 = i genitori concordano e si organizzano nello svolgimento delle attività quotidiane con una suddivisione dei ruoli funzionale e rispettosa delle individualità e delle culture                                        
1 = i genitori  mostrano un conflitto acceso e non riescono ad accordarsi nello svolgimento delle attività quotidiane. Sono in conflitto sulle gestione dei compiti; le attività sono svolte da un unico genitore.
</t>
        </r>
      </text>
    </comment>
    <comment ref="B8" authorId="1" shapeId="0" xr:uid="{00000000-0006-0000-0100-000006000000}">
      <text>
        <r>
          <rPr>
            <b/>
            <sz val="11"/>
            <color indexed="81"/>
            <rFont val="Tahoma"/>
            <family val="2"/>
          </rPr>
          <t>confronto, dialogo, visione comune dello stile educativo, dei problemi e delle soluzioni</t>
        </r>
      </text>
    </comment>
    <comment ref="E8" authorId="2" shapeId="0" xr:uid="{00000000-0006-0000-0100-000007000000}">
      <text>
        <r>
          <rPr>
            <sz val="9"/>
            <color indexed="81"/>
            <rFont val="Tahoma"/>
            <family val="2"/>
          </rPr>
          <t xml:space="preserve">5 = i genitori sono entrambi in grado di confrontarsi attraverso momenti di confronto e condivisione
Riconoscono il bisogno di prendere decisioni comuni e si attivano per confrontarsi su questioni inerenti lo sviluppo del figlio nei diversi luoghi di crescita ( scuola, sport, attività religiosa, ecc…)
Attuano comportamenti e azioni precedentemente concordate cercando di mantenere coerenza nei messaggi educativi trasmessi e sostenendosi a vicenda senza sminuirsi reciprocamente
Condividono o trovano compromessi adeguati nello stile educativo da perseguire
Trasmettono ai figli un’immagine di uguaglianza tra loro, a dispetto delle differenze di genere (nel peso da dare nelle decisioni, mansioni casalinghe)
Dimostrano capacità nell’affidarsi e fidarsi al fine di risolvere i problemi che li coinvolgono
Evitano di colpevolizzarsi in presenza del figlio di fronte a possibili errori commessi
Cercano insieme la soluzione ai problemi
1 = i genitori non si parlano, non comunicano e non si informano reciprocamente in relazione al figlio (strumentalizzano ed utilizzano il figlio per passare informazioni tra loro, incoerenza nelle azioni educative) I genitori mettono in atto un processo di svalorizzazione dell’altro e rafforzano gli stereotipi di genere inerenti ai ruoli genitoriali sbilanciandoli.
Mancanza di fiducia reciproca/dipendenza dall'altro. </t>
        </r>
      </text>
    </comment>
    <comment ref="B14" authorId="1" shapeId="0" xr:uid="{00000000-0006-0000-0100-000009000000}">
      <text>
        <r>
          <rPr>
            <b/>
            <sz val="11"/>
            <color indexed="81"/>
            <rFont val="Tahoma"/>
            <family val="2"/>
          </rPr>
          <t>rispetto dell'altro dal punto di vista fisico, emotivo, culturale, del ruolo</t>
        </r>
      </text>
    </comment>
    <comment ref="E14" authorId="2" shapeId="0" xr:uid="{00000000-0006-0000-0100-00000A000000}">
      <text>
        <r>
          <rPr>
            <sz val="9"/>
            <color indexed="81"/>
            <rFont val="Tahoma"/>
            <family val="2"/>
          </rPr>
          <t xml:space="preserve">5 = rispetto reciproco anche nella gestione dei conflitti e delle divergenze, riconoscimento delle opinioni, dei bisogni e delle emozioni dell’altro
2= mancanza di rispetto reciproco, agressività nei conflitti e nelle divergenze, frequente invalidazione/prevaricazione delle opinioni, dei bisogni e delle emozioni dell'altro.
1 = presenza di atti di maltrattamento fisico, psicologico ed emotivo (violenze, abusi, manipolazione), completa prevaricazione di uno sull’altro/dipendenza patologica </t>
        </r>
      </text>
    </comment>
    <comment ref="A21" authorId="0" shapeId="0" xr:uid="{00000000-0006-0000-0100-00000C000000}">
      <text>
        <r>
          <rPr>
            <b/>
            <sz val="11"/>
            <color indexed="81"/>
            <rFont val="Tahoma"/>
            <family val="2"/>
          </rPr>
          <t xml:space="preserve">indica le modalità relazionali di chi svolge le funzioni genitoriali con con gli operatori, insegnanti, datori di lavoro, altri interlocutori formali  </t>
        </r>
      </text>
    </comment>
    <comment ref="B21" authorId="0" shapeId="0" xr:uid="{00000000-0006-0000-0100-00000D000000}">
      <text>
        <r>
          <rPr>
            <b/>
            <sz val="11"/>
            <color indexed="81"/>
            <rFont val="Tahoma"/>
            <family val="2"/>
          </rPr>
          <t>presenza, rispetto degli impegni presi, coerenza nelle indicazioni concordate, correttezza nelle comunicazioni</t>
        </r>
      </text>
    </comment>
    <comment ref="E21" authorId="2" shapeId="0" xr:uid="{00000000-0006-0000-0100-00000F000000}">
      <text>
        <r>
          <rPr>
            <sz val="9"/>
            <color indexed="81"/>
            <rFont val="Tahoma"/>
            <family val="2"/>
          </rPr>
          <t>5 = Capacità di rispettare gli impegni come concordato (numero compiti portati a termine nei tempi, risposta alle richieste).
Si accorgono dei bisogni del bambino e si attivano per cercare soluzioni attraverso richieste pertinenti e tempestive. Conseguente utilizzo degli aiuti forniti in modo congruo. 
Coinvolgimento pro-attivo al progetto /lavoro che si sta portando avanti. Dialogo, capacità di concordare e decidere insieme, capacità di essere aperti all'ascolto e flessibili
 1 = Incapacità di rispettare gli impegni come concordato. 
Assenza/mancanza di puntualità e di coinvolgimento . Pretesa nella richiesta degli aiuti. Mancanza di responsabilità relativamente agli impegni presi e concordati che non vengono rispettati.</t>
        </r>
      </text>
    </comment>
    <comment ref="B27" authorId="1" shapeId="0" xr:uid="{00000000-0006-0000-0100-000010000000}">
      <text>
        <r>
          <rPr>
            <b/>
            <sz val="11"/>
            <color indexed="81"/>
            <rFont val="Tahoma"/>
            <family val="2"/>
          </rPr>
          <t>riconoscimento del ruolo,riconoscimento dei compiti dei vari attori, atteggiamento rispetto ai servizi (difesa, paura, fiducia)</t>
        </r>
      </text>
    </comment>
    <comment ref="E27" authorId="2" shapeId="0" xr:uid="{00000000-0006-0000-0100-000011000000}">
      <text>
        <r>
          <rPr>
            <sz val="9"/>
            <color indexed="81"/>
            <rFont val="Tahoma"/>
            <family val="2"/>
          </rPr>
          <t>5 = I/il genitori/e con operatori/educatori si preoccupano di presentarsi ai colloqui con operatori/educatori/assistenti/insegnanti appartenenti a strutture/associazioni che offrono servizi a favore dei figli con un atteggiamento di ascolto e di confronto autentico atto a capire in modo obiettivo il punto di vista di chi lavora per/accanto ai figli in modo da carpire elementi e caratteristiche di questo che si manifestano soltanto in contesti diversi da quello familiare.
Si rendono disponibili a richiedere/accettare/ricambiare aiuto
1 = I/il genitori/e hanno atteggiamenti squilibrati nei confronti degli operatori/ educatori/insegnanti con cui dovrebbero collaborare per l'educazione dei figli: sono deleganti o, al contrario, non accettano l'ingerenza di terzi negli “affari di famiglia”; hanno atteggiamenti di superiorità/superficialità/ aperto e immotivato contrasto; negano l'esistenza di evidenti e conclamate gravi problematiche (ex: comportamenti maltrattanti o abbandonici, povertà, tossicodipendenza, alcolismo, etc); non si presentano mai agli appuntamenti adducendo scuse improbabili.</t>
        </r>
      </text>
    </comment>
    <comment ref="A34" authorId="0" shapeId="0" xr:uid="{00000000-0006-0000-0100-000013000000}">
      <text>
        <r>
          <rPr>
            <b/>
            <sz val="11"/>
            <color indexed="81"/>
            <rFont val="Tahoma"/>
            <family val="2"/>
          </rPr>
          <t>Indica le modalità relazionali di chi svolge le funzioni genitoriali nei confronti del bambino/ragazzo riguardo agli aspetti affettivi, emotivi ed educativi</t>
        </r>
      </text>
    </comment>
    <comment ref="B34" authorId="0" shapeId="0" xr:uid="{00000000-0006-0000-0100-000014000000}">
      <text>
        <r>
          <rPr>
            <b/>
            <sz val="11"/>
            <color indexed="81"/>
            <rFont val="Tahoma"/>
            <family val="2"/>
          </rPr>
          <t xml:space="preserve">essere presenti nelle diverse fasi della giornata e nelle attività, fare insieme, partecipazione alla vita sociale </t>
        </r>
      </text>
    </comment>
    <comment ref="E34" authorId="2" shapeId="0" xr:uid="{00000000-0006-0000-0100-000016000000}">
      <text>
        <r>
          <rPr>
            <sz val="9"/>
            <color indexed="81"/>
            <rFont val="Tahoma"/>
            <family val="2"/>
          </rPr>
          <t>5 = entrambi i genitori (o il genitore solo) sono presenti e individuano attività (di gioco, sportive, di condivisione delle attività quotidiane, di supporto alla crescita e alla socialità), modalità e tempi adeguate all’età e alle esigenze e propensioni dei minori.         
1 = entrambi i genitori (o il genitore solo) non condividono e non svolgono alcuna attività con i figli/svolgono attività gravemente diseducative. Non forniscono/scoraggiano stimoli alla socializzazione.</t>
        </r>
      </text>
    </comment>
    <comment ref="B40" authorId="1" shapeId="0" xr:uid="{00000000-0006-0000-0100-000017000000}">
      <text>
        <r>
          <rPr>
            <b/>
            <sz val="11"/>
            <color indexed="81"/>
            <rFont val="Tahoma"/>
            <family val="2"/>
          </rPr>
          <t>esprimere fisicamente e verbalmente  affettività nel rispetto dei confini reciproci, trasmettere rassicurazione, stima, incoraggiamento, ascolto</t>
        </r>
      </text>
    </comment>
    <comment ref="E40" authorId="2" shapeId="0" xr:uid="{00000000-0006-0000-0100-000018000000}">
      <text>
        <r>
          <rPr>
            <sz val="9"/>
            <color indexed="81"/>
            <rFont val="Tahoma"/>
            <family val="2"/>
          </rPr>
          <t>5 = esprimere affetto con baci, abbracci, carezze adeguati al contesto e all’età del minore
- durante la giornata dimostrare verbalmente interesse ponendo domande sul benessere al proprio figlio (come stai?, sei felice?, sei sereno? sei preoccupato?, hai paura?)
- incoraggiare il figlio positivamente nell’esecuzioni di compiti,attività , mansioni in generale dimostrando pazienza e rispetto dei tempi del minore
- spronare a dare il meglio di sé senza avere aspettative superiori alle reali possibilità senza proiettare su di lui le proprie
- aiutare a capire la natura delle proprie emozioni e a gestirle in maniera adeguata 
- rassicurare il proprio figlio della stabilità della loro relazione esprimendo  sentimenti d’affetto anche nei momenti di maggior criticità
- dimostrare di ascoltare il proprio figlio in maniera partecipativa senza distrazioni
1 =  assenza/inappropiatezza di contatto fisico
- eccessiva presenza di gesti affettuosi inadeguati al contesto e all’età 
- umiliare il bambino/ragazzo (scoraggiare in ogni occasione con espressioni verbali disprezzanti, mettere sempre in evidenza i punti deboli di fronte ad altri)</t>
        </r>
      </text>
    </comment>
    <comment ref="B46" authorId="1" shapeId="0" xr:uid="{00000000-0006-0000-0100-00001A000000}">
      <text>
        <r>
          <rPr>
            <b/>
            <sz val="11"/>
            <color indexed="81"/>
            <rFont val="Tahoma"/>
            <family val="2"/>
          </rPr>
          <t>essere punto di riferimento, esempio positivo</t>
        </r>
      </text>
    </comment>
    <comment ref="E46" authorId="2" shapeId="0" xr:uid="{00000000-0006-0000-0100-00001B000000}">
      <text>
        <r>
          <rPr>
            <sz val="9"/>
            <color indexed="81"/>
            <rFont val="Tahoma"/>
            <family val="2"/>
          </rPr>
          <t>5 = Adeguatezza nella cura di sé e della propria persona (igiene).
- Appropriatezza del vestiario e nel modo di presentarsi.
- Assenza di dipendenza (gioco d’azzardo, droga, alcool).
- Assenza di comportamento delinquenziale/deviante.
- Rispetto delle norme sociali e di convivenza.                                         
- Coerenza tra il detto e l’agito.
- Buon equilibrio psichico.
1 =  Incapacità nella cura di sé e della propria persona (igiene).
- Inappropriatezza del vestiario e nel modo di presentarsi.
- Dipendenza (gioco d’azzardo, droga, alcool). 
- Entrate derivanti da attività illegali 
- Comportamento delinquenziale/deviante.
- Non rispetto delle norme sociali e di convivenza.
- Incoerenza tra il detto e l’agito.
- Patologia psichica.</t>
        </r>
      </text>
    </comment>
    <comment ref="B52" authorId="1" shapeId="0" xr:uid="{00000000-0006-0000-0100-00001D000000}">
      <text>
        <r>
          <rPr>
            <b/>
            <sz val="11"/>
            <color indexed="81"/>
            <rFont val="Tahoma"/>
            <family val="2"/>
          </rPr>
          <t xml:space="preserve">dare regole e limiti  in relazione all'età e al contesto </t>
        </r>
      </text>
    </comment>
    <comment ref="E52" authorId="2" shapeId="0" xr:uid="{00000000-0006-0000-0100-00001E000000}">
      <text>
        <r>
          <rPr>
            <sz val="9"/>
            <color indexed="81"/>
            <rFont val="Tahoma"/>
            <family val="2"/>
          </rPr>
          <t xml:space="preserve">
5 = regole(approfondire livelli e comportamenti)  poche e precise (quelle importanti dettate dal codice etico della famiglia/persona, motivate e spiegate chiaramente ai figli, comprese (non calate dall’alto), adeguate all’età e seguite anche dagli altri componenti della famiglia; le regole vengono ribadite e rispettate nel tempo
2 = Deroghe continue alle regole stabilite (uscite, ora di dormire, ora pranzo e cena e somministrazione continua di cibo, momenti dedicati alla tv). Eccesso di rigore da parte di un genitore e lassismo da parte dell’altro. Regole non appropriate ( contraddittorie, non spiegate, non rispettate, non adeguate all’età)
1 = Eccesso di regole, utilizzo di metodi coercitivi (incutere paura, ricatti, punizioni); assenza di regole.</t>
        </r>
      </text>
    </comment>
    <comment ref="B58" authorId="1" shapeId="0" xr:uid="{00000000-0006-0000-0100-000020000000}">
      <text>
        <r>
          <rPr>
            <b/>
            <sz val="11"/>
            <color indexed="81"/>
            <rFont val="Tahoma"/>
            <family val="2"/>
          </rPr>
          <t xml:space="preserve">rispondere ai bisogni riconoscendo le priorità, le problematiche e le capacità in modo realistico </t>
        </r>
      </text>
    </comment>
    <comment ref="E58" authorId="2" shapeId="0" xr:uid="{00000000-0006-0000-0100-000021000000}">
      <text>
        <r>
          <rPr>
            <sz val="9"/>
            <color indexed="81"/>
            <rFont val="Tahoma"/>
            <family val="2"/>
          </rPr>
          <t xml:space="preserve">5 = Entrambi i genitori riconoscono, interpretano e soddisfano i bisogni del figlio/a. Distinguono il necessario dal superfluo e danno priorità ai bisogni restituendo al figlio/a una motivazione realistica delle scelte fatte. Distinguono i propri bisogni da quelli del minori. Fronteggiano le problematiche emergenti senza sminuirle o esasperarle, utilizzando le risorse a disposizione e se necessario facendosi sostenere da altri. Filtrano i messaggi da trasmettere al figlio/a in relazione alla tipologia del problema e alla capacità del minore di comprenderla.
1 = Non riconoscono interpretano e soddisfano i bisogni primari del figlio/a, non danno ordine di priorità ai bisogni, privilegiando le risposte che implicano un minor impegno emotivo. Mettono in atto comportamenti che tendono ad ignorare o esasperare i bisogni o cercando di colmarli con risposte inadatte e inattese nel tentativo di sostituire una possibile ricerca di affetto e di attenzione con beni materiali. Se messi di fronte all’impossibilità di rispondere alla richiesta e ai bisogni tentano di rispondere colpevolizzando il minore. </t>
        </r>
      </text>
    </comment>
    <comment ref="B64" authorId="1" shapeId="0" xr:uid="{00000000-0006-0000-0100-000023000000}">
      <text>
        <r>
          <rPr>
            <b/>
            <sz val="11"/>
            <color indexed="81"/>
            <rFont val="Tahoma"/>
            <family val="2"/>
          </rPr>
          <t>rispetto fisico e verbale, rispetto dell'intimità, rispetto del ruolo, contenere le proprie emozioni negative non responsabilizzare eccessivamente, confidenze inappropriate</t>
        </r>
      </text>
    </comment>
    <comment ref="E64" authorId="2" shapeId="0" xr:uid="{00000000-0006-0000-0100-000024000000}">
      <text>
        <r>
          <rPr>
            <sz val="9"/>
            <color indexed="81"/>
            <rFont val="Tahoma"/>
            <family val="2"/>
          </rPr>
          <t xml:space="preserve">5 = Rispetto dei confini: capacità di offrire la giusta presenza e vicinanza. Rispetto fisico e psicologico del figlio, dei tempi, degli spazi e dell’intimità
Educazione e rispetto nel modo di rivolgersi al proprio figlio. Assumere decisioni tenendo conto del suo parere
2= Inversione dei ruoli (il minore si sostituisce al caregiver diventandolo lui stesso); indifferenza e/o rifiuto; utilizzo di un linguaggio volgare nel modo di rivolgersi al proprio figlio.
1 = Utilizzo della violenza come metodo educativo. Maltrattamento fisico e psicologico (manipolazione). Abuso sessuale. Negligenza/abbandono/trascuratezza nei confronti del minore.
</t>
        </r>
      </text>
    </comment>
    <comment ref="B70" authorId="1" shapeId="0" xr:uid="{00000000-0006-0000-0100-000026000000}">
      <text>
        <r>
          <rPr>
            <b/>
            <sz val="11"/>
            <color indexed="81"/>
            <rFont val="Tahoma"/>
            <family val="2"/>
          </rPr>
          <t>aspettative realistiche coerenti alle prospettive future, aspettative per il futuro dei figli rispetto alle capacità personali, studio, lavoro, famiglia</t>
        </r>
      </text>
    </comment>
    <comment ref="E70" authorId="2" shapeId="0" xr:uid="{00000000-0006-0000-0100-000027000000}">
      <text>
        <r>
          <rPr>
            <sz val="9"/>
            <color indexed="81"/>
            <rFont val="Tahoma"/>
            <family val="2"/>
          </rPr>
          <t xml:space="preserve">5 = I/il genitori/e hanno un'immagine realistica del proprio figlio derivante da una conoscenza intima dello stesso.
Fanno o accolgono dal figlio  proposte indirizzate a potenziare le sue predisposizioni e confacenti ai suoi gusti e alle sue qualità. Sanno accompagnarlo in modo equilibrato nei successi e nelle sconfitte, stimolando la sua riflessione in entrambi i casi.
Hanno aspettative obiettive e provano a progettare il futuro e a organizzare il quotidiano accompagnando il figlio nella conoscenza e e sperimentazione di sé, consolidando la fiducia in se stesso.
1= I/il genitori/e non hanno una conoscenza concreta e realistica del figlio, non sanno quali sono le sue capacità e i suoi limiti, hanno un'immagine autocentrata del figlio molto svalutante o idealizzata che non rispetta quello che egli è veramente e quindi non sanno come motivarlo e/o indirizzarlo nel modo più consono alla sua identità. (Es: gli fanno fare cose che a lui non interessano o per cui non è portato perchè interessano a loro-”deve fare calcio”-, si aspettano risultati scolastici irraggiungibili- “deve fare il liceo”, “non ha bisogno del sostegno, mio figlio non è scemo”-  o scarsissimi senza nessuna considerazione della presenza di un deficit o di reali capacità positive – "tanto è scemo”, “non ce la farà mai”,”è sempre il più lento di tutti, non capisce mai alla prima”). Così facendo impediscono al figlio di esprimere al meglio le proprie potenzialità e di vedersi proiettato in un futuro possibile e desiderabile. 
Assenza completa di progettualità e aspettive
</t>
        </r>
      </text>
    </comment>
    <comment ref="A77" authorId="1" shapeId="0" xr:uid="{00000000-0006-0000-0100-000029000000}">
      <text>
        <r>
          <rPr>
            <b/>
            <sz val="11"/>
            <color indexed="81"/>
            <rFont val="Tahoma"/>
            <family val="2"/>
          </rPr>
          <t>indica le modalità comportamentali di chi svolge le funzioni genitoriali relative alla cura di base e alla sicurezza</t>
        </r>
      </text>
    </comment>
    <comment ref="B77" authorId="0" shapeId="0" xr:uid="{00000000-0006-0000-0100-00002A000000}">
      <text>
        <r>
          <rPr>
            <b/>
            <sz val="11"/>
            <color indexed="81"/>
            <rFont val="Tahoma"/>
            <family val="2"/>
          </rPr>
          <t>contatti con MMG e specialisti, controlli, tempi e modi dedicati rispetto alle necessità reali (andare dal medico, cure continuative, attenzione ai tempi di ripresa, di riposo, decorso)</t>
        </r>
      </text>
    </comment>
    <comment ref="E77" authorId="2" shapeId="0" xr:uid="{00000000-0006-0000-0100-00002C000000}">
      <text>
        <r>
          <rPr>
            <sz val="9"/>
            <color indexed="81"/>
            <rFont val="Tahoma"/>
            <family val="2"/>
          </rPr>
          <t>5 = attenzione agli standard di crescita ed ai segnali di malattia, rapporto sistematico con pediatra e MMG, esami e richieste di visite specialistiche adeguate alle necessità. Costanza nella cura e attenzione alla somministrazione dei farmaci e all’assunzione dei presidi sanitari necessari. 
1 = disattenzione agli standard di crescita, ignorare i segnali di presenza di malattia ed ai tempi della ripresa. Non sottoporre alle visite periodiche e necessarie. Assenza di cura. Mancato rispetto delle vaccinazioni
Ipercura. Eccesso di medicalizzazione e ricorso frequente al P.S.</t>
        </r>
      </text>
    </comment>
    <comment ref="B83" authorId="1" shapeId="0" xr:uid="{00000000-0006-0000-0100-00002D000000}">
      <text>
        <r>
          <rPr>
            <b/>
            <sz val="11"/>
            <color indexed="81"/>
            <rFont val="Tahoma"/>
            <family val="2"/>
          </rPr>
          <t>regolarità e rispetto dei tempi e dei ritmi della giornata (riposo, sonno, durata dei pasti, igiene, ecc.)</t>
        </r>
      </text>
    </comment>
    <comment ref="E83" authorId="2" shapeId="0" xr:uid="{00000000-0006-0000-0100-00002E000000}">
      <text>
        <r>
          <rPr>
            <sz val="9"/>
            <color indexed="81"/>
            <rFont val="Tahoma"/>
            <family val="2"/>
          </rPr>
          <t xml:space="preserve">5= i/Il genitore assicura il rispetto degli orari di addormentamento, la congrua durata del riposo, dei pasti e di tutte le attività quotidiane in relazione ai bisogni, all'età e alle caratteristiche del bambino    
 1=  i/Il genitore non consente il regolare riposo del bambino nè i suoi ritmi alimentari e igienici consoni alla sua età e ai suoi bisogni. Non rispetta i tempi del bambino nello svolgimento delle attività quotidiane (gioco, sport, svolgimento di compiti scolastici).
</t>
        </r>
        <r>
          <rPr>
            <b/>
            <sz val="9"/>
            <color indexed="81"/>
            <rFont val="Tahoma"/>
            <family val="2"/>
          </rPr>
          <t xml:space="preserve">
</t>
        </r>
      </text>
    </comment>
    <comment ref="B89" authorId="1" shapeId="0" xr:uid="{00000000-0006-0000-0100-000030000000}">
      <text>
        <r>
          <rPr>
            <b/>
            <sz val="11"/>
            <color indexed="81"/>
            <rFont val="Tahoma"/>
            <family val="2"/>
          </rPr>
          <t>preparazione pasti regolari, variati, equilibrati</t>
        </r>
      </text>
    </comment>
    <comment ref="E89" authorId="2" shapeId="0" xr:uid="{00000000-0006-0000-0100-000031000000}">
      <text>
        <r>
          <rPr>
            <sz val="9"/>
            <color indexed="81"/>
            <rFont val="Tahoma"/>
            <family val="2"/>
          </rPr>
          <t xml:space="preserve">5= nell’organizzazione della famiglia assicurarsi che il bambino abbia la possibilità di consumare i 4 pasti principali con regolarità 
- interessarsi  che i pasti siano  appropriati rispetto all’età e proporzionati alla quantità .
- preoccuparsi che la preparazione dei pasti sia variata
- accorgersi delle reazioni negative causate da alcuni  alimenti  e in attesa di accertamenti eliminarli dalla dieta 
- informare  tempestivamente le diverse agenzie educative qualora il bambino abbia intolleranze o allergie alimentari 
-presta attenzione al comportamento alimentare del minore e in caso di necessità (DCA) si rivolge tempestivamente ai servizi di riferimento.
-orienta il minore ad una prima autonomia in termini alimentari sotto la propria supervisione (preparazione di pasti semplici, avvio ad un regime alimentare equilibrato basato sui suoi bisogni)
2= dare in continuazione cibo durante la giornata
-non variare mai gli alimenti nella dieta.
-i pasti non sono adeguati all'età
1= non assicurare il consumo di almeno due  pasti principali
- somministrare cibo non adeguato allo sviluppo fisico del bambino
- non prestare alcuna attenzione alla scadenza dei cibi 
- non prestare attenzione alla presenza di eventuali intolleranze o allergie e 
non comunicarle
- comportamento scorretto in caso di patologie o disturbi alimentari diagnosticati (non si rivolge a figure professionali competenti, incoraggia il disturbo).
</t>
        </r>
      </text>
    </comment>
    <comment ref="B95" authorId="1" shapeId="0" xr:uid="{00000000-0006-0000-0100-000033000000}">
      <text>
        <r>
          <rPr>
            <b/>
            <sz val="11"/>
            <color indexed="81"/>
            <rFont val="Tahoma"/>
            <family val="2"/>
          </rPr>
          <t>pulizia della persona, vestiti puliti, frequenza docce e cambi, accuratezza</t>
        </r>
      </text>
    </comment>
    <comment ref="E95" authorId="2" shapeId="0" xr:uid="{00000000-0006-0000-0100-000034000000}">
      <text>
        <r>
          <rPr>
            <sz val="9"/>
            <color indexed="81"/>
            <rFont val="Tahoma"/>
            <family val="2"/>
          </rPr>
          <t xml:space="preserve"> 5= cura 
      Unghie tagliate e curate. Capelli puliti e curati. Assenza di parassiti. Denti lavati, assenza di carie, alito profumato. Corpo pulito visivamente. Assenza di odore. Cambi quotidiani del vestiario.
1 = incuria
      Lunghezza e incuria delle unghie. Capelli unti e trascurati.
      Presenza di parassiti (piattole, pidocchi) ripetuta nel tempo.
      Cura orale assente (non lavaggio dei denti, alitosi, carie).
      Sporcizia visibile sul corpo. Odore sgradevole percepibile anche da distante.
      Mantenimento degli stessi abiti per più giorni.</t>
        </r>
      </text>
    </comment>
    <comment ref="B101" authorId="1" shapeId="0" xr:uid="{00000000-0006-0000-0100-000036000000}">
      <text>
        <r>
          <rPr>
            <b/>
            <sz val="11"/>
            <color indexed="81"/>
            <rFont val="Tahoma"/>
            <family val="2"/>
          </rPr>
          <t>valutare i rischi,regolare autonomia e dipendenza in relazione all'età, rispetto a uscite,amicizie, informazione (uscire da soli, lasciare i bambini/ragazzi per ore, conoscere gli amici, social network)</t>
        </r>
      </text>
    </comment>
    <comment ref="E101" authorId="2" shapeId="0" xr:uid="{00000000-0006-0000-0100-000037000000}">
      <text>
        <r>
          <rPr>
            <sz val="9"/>
            <color indexed="81"/>
            <rFont val="Tahoma"/>
            <family val="2"/>
          </rPr>
          <t>5= essere attenti e valutare i pericoli in relazione alla maturità del bambino e ai fattori ambientali esterni
- conoscere le amicizie reali e virtuali ed essere in grado di valutarle concedendo o meno la frequentazione  al figlio 
- interessarsi di conoscere i luoghi che frequenta il figlio
- porre dei limiti alla libertà adeguati alle capacità comportamentali del bambino
1=  non essere attenti e non essere in grado di valutare i pericoli 
- non conoscere le amicizie reali e virtuali 
- non interessarsi di conoscere i luoghi che frequenta il figlio
- non porre limiti alla libertà 
- vedere in ogni situazione pericolo e pertanto limitare totalmente la libertà</t>
        </r>
      </text>
    </comment>
    <comment ref="A108" authorId="0" shapeId="0" xr:uid="{00000000-0006-0000-0100-000039000000}">
      <text>
        <r>
          <rPr>
            <b/>
            <sz val="11"/>
            <color indexed="81"/>
            <rFont val="Tahoma"/>
            <family val="2"/>
          </rPr>
          <t>indica l'insieme di conoscenze e tecniche utilizzate da chi svolge le funzioni genitoriali per la  conduzione degli aspetti pratici della vita quotidiana</t>
        </r>
      </text>
    </comment>
    <comment ref="B108" authorId="1" shapeId="0" xr:uid="{00000000-0006-0000-0100-00003A000000}">
      <text>
        <r>
          <rPr>
            <b/>
            <sz val="11"/>
            <color indexed="81"/>
            <rFont val="Tahoma"/>
            <family val="2"/>
          </rPr>
          <t>pulizie, utilizzo elettrodomestici, organizzazione, frequenza, accuratezza</t>
        </r>
      </text>
    </comment>
    <comment ref="E108" authorId="2" shapeId="0" xr:uid="{00000000-0006-0000-0100-00003C000000}">
      <text>
        <r>
          <rPr>
            <sz val="9"/>
            <color indexed="81"/>
            <rFont val="Tahoma"/>
            <family val="2"/>
          </rPr>
          <t xml:space="preserve">5 = casa pulita regolarmente (bagno e cucina in ordine così come armadi e ripostigli, spazi comuni e camera ragazzi puliti) e coinvolgimento dei componenti della famiglia nelle pulizie.
1 = poca o nulla cura (pulizia ed ordine della casa, presenza di escrementi di animali domestici, presenza di muffa alle pareti).
</t>
        </r>
      </text>
    </comment>
    <comment ref="B114" authorId="1" shapeId="0" xr:uid="{00000000-0006-0000-0100-00003D000000}">
      <text>
        <r>
          <rPr>
            <b/>
            <sz val="11"/>
            <color indexed="81"/>
            <rFont val="Tahoma"/>
            <family val="2"/>
          </rPr>
          <t>individuazione di priorità, rispetto delle scadenze, pianificazione delle spese ordinarie</t>
        </r>
      </text>
    </comment>
    <comment ref="E114" authorId="2" shapeId="0" xr:uid="{00000000-0006-0000-0100-00003E000000}">
      <text>
        <r>
          <rPr>
            <sz val="9"/>
            <color indexed="81"/>
            <rFont val="Tahoma"/>
            <family val="2"/>
          </rPr>
          <t>5 = I genitori (o chi si prende cura)pianificano la gestione delle spese in modo da coprire le necessità della famiglia (spese abitative, tasse, alimentazione, ecc), con particolare riguardo ai bisogni e alle esigenze dei figli (di formazione-scuola, sanitarie, di abbigliamento e alimentazione). 
-Pianificano le spese da affrontare mensilmente in modo da non divenire insolventi o morosi. 
-Organizzano i bisogni della famiglia e dei figli secondo uno schema di priorità (ex: prima si comperano gli occhiali poi il telefonino, è più importante avere i libri che l'ultimo modello di scarpe).
1 = I/il genitori/e ha un atteggiamento assistenzialistico (ritiene dovuto il sostegno economico da parte di terzi (parenti, enti religiosi, ecc) e vive su quello con atteggiamento parassitario).
-sempre moroso o insolvente anche rispetto a spese contenute come l'affitto della casa di edilizia popolare; 
-spesso versa in debiti anche con i negozianti del quartiere; 
-anche in presenza di qualche risorsa economica non è in grado di gestirla in modo congruo e la sperpera in abitudini dannose (gioco, bere, droga) o la utilizza in modo sprovveduto dissipandola in fretta per beni futili.</t>
        </r>
      </text>
    </comment>
    <comment ref="B120" authorId="1" shapeId="0" xr:uid="{00000000-0006-0000-0100-000040000000}">
      <text>
        <r>
          <rPr>
            <b/>
            <sz val="11"/>
            <color indexed="81"/>
            <rFont val="Tahoma"/>
            <family val="2"/>
          </rPr>
          <t>pagamento utenze, individuazione uffici competenti, tenuta della documentazione</t>
        </r>
      </text>
    </comment>
    <comment ref="E120" authorId="2" shapeId="0" xr:uid="{00000000-0006-0000-0100-000041000000}">
      <text>
        <r>
          <rPr>
            <sz val="9"/>
            <color indexed="81"/>
            <rFont val="Tahoma"/>
            <family val="2"/>
          </rPr>
          <t xml:space="preserve">5 = Chi esercita le funzioni genitoriali individua le pratiche da svolgere (utenze, ISEE, iscrizione medico, mensa scolastica) , gli uffici competenti e la documentazione necessaria e rispetta i tempi e le scadenze. 
1 = Non sono in grado di individuare le pratiche burocratiche da svolgere (utenze, ISEE, iscrizione medico, mensa scolastica) e gli uffici competenti senza rispettare le tempistiche previste/scadenza.
Non vengono svolte le pratiche necessarie alla gestione della casa.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Virgi</author>
    <author>eposoc07</author>
    <author>visca</author>
  </authors>
  <commentList>
    <comment ref="A1" authorId="0" shapeId="0" xr:uid="{00000000-0006-0000-0500-000001000000}">
      <text>
        <r>
          <rPr>
            <b/>
            <sz val="11"/>
            <color indexed="81"/>
            <rFont val="Tahoma"/>
            <family val="2"/>
          </rPr>
          <t>CONTESTO SOCIO-FAMILIARE</t>
        </r>
      </text>
    </comment>
    <comment ref="A2" authorId="0" shapeId="0" xr:uid="{00000000-0006-0000-0500-000002000000}">
      <text>
        <r>
          <rPr>
            <b/>
            <sz val="11"/>
            <color indexed="81"/>
            <rFont val="Tahoma"/>
            <family val="2"/>
          </rPr>
          <t>caratteristiche dei genitori o di chi si prende cura  che facilitano o ostacolano l'esecuzione soddisfacente del ruolo genitoriale;</t>
        </r>
      </text>
    </comment>
    <comment ref="B2" authorId="0" shapeId="0" xr:uid="{00000000-0006-0000-0500-000003000000}">
      <text>
        <r>
          <rPr>
            <b/>
            <sz val="11"/>
            <color indexed="81"/>
            <rFont val="Tahoma"/>
            <family val="2"/>
          </rPr>
          <t>presenza/assenza disabilità fisica o intellettiva, malattia fisica cronica, disturbi emotivi , capacità di prendersi cura di se stessi, uso di sostanze</t>
        </r>
      </text>
    </comment>
    <comment ref="E2" authorId="1" shapeId="0" xr:uid="{00000000-0006-0000-0500-000005000000}">
      <text>
        <r>
          <rPr>
            <sz val="11"/>
            <color indexed="81"/>
            <rFont val="Tahoma"/>
            <family val="2"/>
          </rPr>
          <t xml:space="preserve">5= condizioni di benessere permanente di tutti i componenti del nucleo. Assenza di patologie fisiche, psichiche, sensoriali (cecità, sordità, sordo-cecità) che condizionano la vita familiare.
1= presenza di una o più patologie fisiche, psichice e sensoriali (cecità, sordità, sordo-cecità) condizionanti pesantemente la vita familiare, quali: disabilità fisica o intellettiva, malattia fisica acuta/cronica, disturbi psico-emotivi, patologie psichiatriche, uso di sotstanze, etc.
</t>
        </r>
      </text>
    </comment>
    <comment ref="B8" authorId="0" shapeId="0" xr:uid="{00000000-0006-0000-0500-000006000000}">
      <text>
        <r>
          <rPr>
            <b/>
            <sz val="11"/>
            <color indexed="81"/>
            <rFont val="Tahoma"/>
            <family val="2"/>
          </rPr>
          <t>consapevolezza dei problemi,progettualità</t>
        </r>
      </text>
    </comment>
    <comment ref="E8" authorId="1" shapeId="0" xr:uid="{00000000-0006-0000-0500-000008000000}">
      <text>
        <r>
          <rPr>
            <sz val="11"/>
            <color indexed="81"/>
            <rFont val="Tahoma"/>
            <family val="2"/>
          </rPr>
          <t>5= chi svolge le funzioni genitoriali comprende le tipologie, le entità, la gravità dei problemi della famiglia. E' consapevole dei bisogni fisici, sociali, emotivi dei minori e è in grado di gestirli al meglio. 
Comprende la propria co-responsabilità rispetto al presentarsi di difficoltà e problematiche nel figlio.
2=chi svolge le funzioni genitoriali individua in parte i problemi della famiglia ma non riconosce interamente la propria responsabilità rispetto ad essi.
1= non riconosce alcuna responsabilità per i bisogni non soddisfatti dei minori, è convinto che siano gli altri membri della famiglia o società responsabili dei problemi dei figli.
La responsabilità dei problemi è del minore.</t>
        </r>
      </text>
    </comment>
    <comment ref="B14" authorId="0" shapeId="0" xr:uid="{00000000-0006-0000-0500-000009000000}">
      <text>
        <r>
          <rPr>
            <b/>
            <sz val="11"/>
            <color indexed="81"/>
            <rFont val="Tahoma"/>
            <family val="2"/>
          </rPr>
          <t>titolo di studio, conoscenza della lingua, livello di informazione e interessi</t>
        </r>
      </text>
    </comment>
    <comment ref="E14" authorId="1" shapeId="0" xr:uid="{00000000-0006-0000-0500-00000A000000}">
      <text>
        <r>
          <rPr>
            <sz val="11"/>
            <color indexed="81"/>
            <rFont val="Tahoma"/>
            <family val="2"/>
          </rPr>
          <t xml:space="preserve">5=ha titolo di studio della media superiore. 
-si informa in modo costante, aggiornato e critico.
-ha interessi letterari, musicali, artistici e professionali.
1=nessun titolo di studio.
-nessuna conoscenza della lingua.
-nessun interesse personale.
- non si informa nè si tiene aggiornato sugli avvenimenti quotidiani nazionali e internazionali/si informa in modo passivo e non critico.
</t>
        </r>
      </text>
    </comment>
    <comment ref="A21" authorId="0" shapeId="0" xr:uid="{00000000-0006-0000-0500-00000B000000}">
      <text>
        <r>
          <rPr>
            <b/>
            <sz val="11"/>
            <color indexed="81"/>
            <rFont val="Tahoma"/>
            <family val="2"/>
          </rPr>
          <t>risorse di rete primaria (persone che fanno parte della famiglia, amici, vicini di casa, colleghi di lavoro) che facilitano o ostacolano l'esecuzione soddisfacente del ruolo genitoriale</t>
        </r>
      </text>
    </comment>
    <comment ref="B21" authorId="0" shapeId="0" xr:uid="{00000000-0006-0000-0500-00000C000000}">
      <text>
        <r>
          <rPr>
            <b/>
            <sz val="11"/>
            <color indexed="81"/>
            <rFont val="Tahoma"/>
            <family val="2"/>
          </rPr>
          <t>presenza, età, disponibilità</t>
        </r>
      </text>
    </comment>
    <comment ref="E21" authorId="1" shapeId="0" xr:uid="{00000000-0006-0000-0500-00000E000000}">
      <text>
        <r>
          <rPr>
            <sz val="11"/>
            <color indexed="81"/>
            <rFont val="Tahoma"/>
            <family val="2"/>
          </rPr>
          <t>5= disponibilità di risorse parentali all'interno delle reti familiari in grado di fornire un sostegno affettivo, organizzativo e anche economico se necessario, nel rispetto dei ruoli e dei confini della famiglia in modo sistematico e costante nel tempo. 
1= assenza di relazioni parentali in grado di contribuire all'accudimento e al sostegno del nucelo. 
Presenza di relazioni negative/abusanti.</t>
        </r>
      </text>
    </comment>
    <comment ref="B27" authorId="0" shapeId="0" xr:uid="{00000000-0006-0000-0500-00000F000000}">
      <text>
        <r>
          <rPr>
            <b/>
            <sz val="11"/>
            <color indexed="81"/>
            <rFont val="Tahoma"/>
            <family val="2"/>
          </rPr>
          <t>presenza,  disponibilità</t>
        </r>
      </text>
    </comment>
    <comment ref="E27" authorId="1" shapeId="0" xr:uid="{00000000-0006-0000-0500-000010000000}">
      <text>
        <r>
          <rPr>
            <sz val="11"/>
            <color indexed="81"/>
            <rFont val="Tahoma"/>
            <family val="2"/>
          </rPr>
          <t xml:space="preserve">5= disponibilità di reti della famiglia (figure non parentali) in grado di fornire un sostegno affettivo, organizzativo e anche economico se necessario, nel rispetto dei ruoli e dei confini della famiglia, anche in modo sistematico e costante nel tempo.
1= assenza di relazioni amicali in grado di contribuire all'accudimento e al sostegno del nucleo. Presenza di relazioni negative/gravemente conflittuali/abusanti.
</t>
        </r>
      </text>
    </comment>
    <comment ref="A34" authorId="2" shapeId="0" xr:uid="{00000000-0006-0000-0500-000011000000}">
      <text>
        <r>
          <rPr>
            <b/>
            <sz val="9"/>
            <color indexed="81"/>
            <rFont val="Tahoma"/>
            <family val="2"/>
          </rPr>
          <t>figura genitoriale che non vive all'interno del nucleo familiare e come si rapporta con esso</t>
        </r>
        <r>
          <rPr>
            <sz val="9"/>
            <color indexed="81"/>
            <rFont val="Tahoma"/>
            <family val="2"/>
          </rPr>
          <t xml:space="preserve">
</t>
        </r>
      </text>
    </comment>
    <comment ref="B34" authorId="2" shapeId="0" xr:uid="{00000000-0006-0000-0500-000012000000}">
      <text>
        <r>
          <rPr>
            <sz val="9"/>
            <color indexed="81"/>
            <rFont val="Tahoma"/>
            <family val="2"/>
          </rPr>
          <t xml:space="preserve">dialogo, rispetto, gestione divergenze/conflitti, contributo economico.
</t>
        </r>
      </text>
    </comment>
    <comment ref="E34" authorId="1" shapeId="0" xr:uid="{00000000-0006-0000-0500-000013000000}">
      <text>
        <r>
          <rPr>
            <sz val="11"/>
            <color indexed="81"/>
            <rFont val="Tahoma"/>
            <family val="2"/>
          </rPr>
          <t>5= confronto e condivisone delle scelte riguardanti il figlio, rispetto reciproco, buona gestione delle divergenze. Il figlio non viene coinvolto in eventuali contrasti. La linea educativa viene concordata.
2 = mancanza di comunicazione e informazioni/comunicazioni rivendicative, strumentalizzazione dei figli, mancata partecipazione alle spese, evitamento degli incontri.                                
1= conflitto aggressivo con l'altro genitore, dipendenza totale dall'altro, episodi di maltrattamento/abuso.</t>
        </r>
      </text>
    </comment>
    <comment ref="B40" authorId="2" shapeId="0" xr:uid="{00000000-0006-0000-0500-000014000000}">
      <text>
        <r>
          <rPr>
            <sz val="9"/>
            <color indexed="81"/>
            <rFont val="Tahoma"/>
            <family val="2"/>
          </rPr>
          <t xml:space="preserve">presenza fisica ed emotiva, regole e limiti, rispetto, riconoscimento dei bisogni
</t>
        </r>
      </text>
    </comment>
    <comment ref="E40" authorId="1" shapeId="0" xr:uid="{00000000-0006-0000-0500-000015000000}">
      <text>
        <r>
          <rPr>
            <sz val="11"/>
            <color indexed="81"/>
            <rFont val="Tahoma"/>
            <family val="2"/>
          </rPr>
          <t>5= il genitore non convivente assicura al minore la regolare presenza, affettività, esempio positivo, regole e limiti in relazione all'età, al contesto, al riconoscimento dei bisogni. Manifesta rispetto fisico e verbale.
2=genitore non presente, non frequenta il bambino se non sporadicamente, inaffidabile rispetto agli impegni presi con il minore; svalutante nei confronti del bambino; è presente ma utilizza la relazione con il minore in modo strumentale per danneggiare l'altro.
1= il genitore è maltrattante e/o abusante (violenza fisica e psicologica).</t>
        </r>
      </text>
    </comment>
    <comment ref="A47" authorId="0" shapeId="0" xr:uid="{00000000-0006-0000-0500-000016000000}">
      <text>
        <r>
          <rPr>
            <b/>
            <sz val="11"/>
            <color indexed="81"/>
            <rFont val="Tahoma"/>
            <family val="2"/>
          </rPr>
          <t>indica le caratteristiche dell'ambiente di vita di riferimento</t>
        </r>
      </text>
    </comment>
    <comment ref="B47" authorId="0" shapeId="0" xr:uid="{00000000-0006-0000-0500-000017000000}">
      <text>
        <r>
          <rPr>
            <b/>
            <sz val="11"/>
            <color indexed="81"/>
            <rFont val="Tahoma"/>
            <family val="2"/>
          </rPr>
          <t xml:space="preserve">condizioni strutturali e abitative </t>
        </r>
      </text>
    </comment>
    <comment ref="E47" authorId="1" shapeId="0" xr:uid="{00000000-0006-0000-0500-000019000000}">
      <text>
        <r>
          <rPr>
            <sz val="11"/>
            <color indexed="81"/>
            <rFont val="Tahoma"/>
            <family val="2"/>
          </rPr>
          <t>5= presenza di alloggio stabile, privo di morosità, con spazi e arredi corrispondenti ai bisogni dei soggetti (disponibilità di una stanza dedicata al minore). Riscaldamento, infissi e pareti in buone condizioni, impianto elettrico a norma, servizi igienici completi, assenza di barriere architettoniche, spazi personalizzabili, salubrità (illuminazione, areazione, calore, assenza di muffe e parassiti). Abitazione ad uso della famiglia (affitto o propietà, no sub affitto o ospitalità).
1= assenza di alloggio, totale inadeguatezza, arredi fatiscenti, ambienti insalubri</t>
        </r>
      </text>
    </comment>
    <comment ref="B53" authorId="0" shapeId="0" xr:uid="{00000000-0006-0000-0500-00001A000000}">
      <text>
        <r>
          <rPr>
            <b/>
            <sz val="11"/>
            <color indexed="81"/>
            <rFont val="Tahoma"/>
            <family val="2"/>
          </rPr>
          <t>entrate complessive del nucleo</t>
        </r>
      </text>
    </comment>
    <comment ref="E53" authorId="1" shapeId="0" xr:uid="{00000000-0006-0000-0500-00001B000000}">
      <text>
        <r>
          <rPr>
            <sz val="11"/>
            <color indexed="81"/>
            <rFont val="Tahoma"/>
            <family val="2"/>
          </rPr>
          <t>5 = presenza di entrate regolari e sufficienti a garantire la soddisfazione dei bisogni del nucleo.
1= assenza di entrate.</t>
        </r>
      </text>
    </comment>
    <comment ref="B59" authorId="0" shapeId="0" xr:uid="{00000000-0006-0000-0500-00001C000000}">
      <text>
        <r>
          <rPr>
            <b/>
            <sz val="11"/>
            <color indexed="81"/>
            <rFont val="Tahoma"/>
            <family val="2"/>
          </rPr>
          <t>lavoro continuativo, precario, qualifica</t>
        </r>
      </text>
    </comment>
    <comment ref="E59" authorId="1" shapeId="0" xr:uid="{00000000-0006-0000-0500-00001D000000}">
      <text>
        <r>
          <rPr>
            <sz val="11"/>
            <color indexed="81"/>
            <rFont val="Tahoma"/>
            <family val="2"/>
          </rPr>
          <t xml:space="preserve">5 = presenza di uno o più lavori continuativi, in regola, compatibili con l'organizzazione familiare (orari, posto di lavoro ecc.)
2= presenza di lavoro ma non permette la conciliazione dei tempi di vita e l'organizzazione della famiglia.
1= assenza di lavoro
</t>
        </r>
      </text>
    </comment>
    <comment ref="B65" authorId="0" shapeId="0" xr:uid="{00000000-0006-0000-0500-00001E000000}">
      <text>
        <r>
          <rPr>
            <b/>
            <sz val="11"/>
            <color indexed="81"/>
            <rFont val="Tahoma"/>
            <family val="2"/>
          </rPr>
          <t>disponibilità, positività e accessibilità di servizi, interventi e attività per la famiglia</t>
        </r>
      </text>
    </comment>
    <comment ref="E65" authorId="1" shapeId="0" xr:uid="{00000000-0006-0000-0500-00001F000000}">
      <text>
        <r>
          <rPr>
            <sz val="11"/>
            <color indexed="81"/>
            <rFont val="Tahoma"/>
            <family val="2"/>
          </rPr>
          <t>5 = le reti del territorio sono presenti, e accessibili (disponibilità, orari, fruibilità) e costituiscono una risorsa positiva per il bambino/ragazzo 
2 = le reti del territorio sono   carenti o inaccessibili o sconosciute (visibilità)
1 = le reti del territorio costituiscono un fattore di rischio per il bambino/ragazzo</t>
        </r>
      </text>
    </comment>
  </commentList>
</comments>
</file>

<file path=xl/sharedStrings.xml><?xml version="1.0" encoding="utf-8"?>
<sst xmlns="http://schemas.openxmlformats.org/spreadsheetml/2006/main" count="1344" uniqueCount="361">
  <si>
    <t>situazione alloggiativa</t>
  </si>
  <si>
    <t>SALUTE</t>
  </si>
  <si>
    <t>DIMENSIONI</t>
  </si>
  <si>
    <t>INDICATORI</t>
  </si>
  <si>
    <t>condivisione</t>
  </si>
  <si>
    <t xml:space="preserve">rispetto </t>
  </si>
  <si>
    <t xml:space="preserve">collaborazione   </t>
  </si>
  <si>
    <t>contenimento</t>
  </si>
  <si>
    <t>affettività</t>
  </si>
  <si>
    <t>guida</t>
  </si>
  <si>
    <t>equilibrio</t>
  </si>
  <si>
    <t>alimentazione</t>
  </si>
  <si>
    <t>igiene</t>
  </si>
  <si>
    <t>sicurezza</t>
  </si>
  <si>
    <t xml:space="preserve"> CURA DELLE ATTIVITA' QUOTIDIANE</t>
  </si>
  <si>
    <t>lavori domestici</t>
  </si>
  <si>
    <t>gestione del denaro</t>
  </si>
  <si>
    <t>gestione pratiche burocratiche</t>
  </si>
  <si>
    <t>RELAZIONI CON L'ESTERNO</t>
  </si>
  <si>
    <t>riconoscimento del ruolo</t>
  </si>
  <si>
    <t>CARATTERISTICHE FAMILIARI</t>
  </si>
  <si>
    <t>CARATTERISTICHE SOCIO-ECONOMICHE</t>
  </si>
  <si>
    <t>APPRENDIMENTO</t>
  </si>
  <si>
    <t>abilità di comprensione</t>
  </si>
  <si>
    <t xml:space="preserve">partecipazione </t>
  </si>
  <si>
    <t>competenze linguistiche e comunicative</t>
  </si>
  <si>
    <t>socio emotive</t>
  </si>
  <si>
    <t>comportamentali</t>
  </si>
  <si>
    <t>sviluppo fisico</t>
  </si>
  <si>
    <t>rendimento scolastico</t>
  </si>
  <si>
    <t>RELAZIONI CON LA FAMIGLIA</t>
  </si>
  <si>
    <t>rispetto</t>
  </si>
  <si>
    <t>RELAZIONI CON I PARI</t>
  </si>
  <si>
    <t>condizioni sanitarie</t>
  </si>
  <si>
    <t>RELAZIONI CON IL BAMBINO/RAGAZZO</t>
  </si>
  <si>
    <t>CURA E PROTEZIONE VERSO IL MINORE/RAGAZZO</t>
  </si>
  <si>
    <t>rete familiare (nodo intergenerazionale=parenti)</t>
  </si>
  <si>
    <t>reti della famiglia= amici e conoscenti</t>
  </si>
  <si>
    <t>condizioni di salute di chi svolge le funzioni genitoriali</t>
  </si>
  <si>
    <t>capacità  di chi svolge le funzioni genitoriali di riconoscere i problemi</t>
  </si>
  <si>
    <t>reti  del territorio (servizi sociosanitari, famiglie affidatarie e/o di appoggio, scuola, associazioni ludiche, sportive, di volontariato, aggregazioni spontanee)</t>
  </si>
  <si>
    <t>interessi</t>
  </si>
  <si>
    <t xml:space="preserve">progettualità </t>
  </si>
  <si>
    <t>TOTALE</t>
  </si>
  <si>
    <t>aspetti sanitari</t>
  </si>
  <si>
    <t>RELAZIONI DI COPPIA/ADULTI</t>
  </si>
  <si>
    <t xml:space="preserve">situazione lavorativa </t>
  </si>
  <si>
    <t>entrate</t>
  </si>
  <si>
    <t>OBIETTIVI SPECIFICI</t>
  </si>
  <si>
    <t>OBIETTIVI OPERATIVI    (PIANIFICAZIONE DELLE AZIONI)</t>
  </si>
  <si>
    <r>
      <t xml:space="preserve">OBIETTIVI OPERATIVI    </t>
    </r>
    <r>
      <rPr>
        <b/>
        <sz val="9"/>
        <rFont val="Arial"/>
        <family val="2"/>
      </rPr>
      <t>(PIANIFICAZIONE DELLE AZIONI)</t>
    </r>
  </si>
  <si>
    <t xml:space="preserve">autostima </t>
  </si>
  <si>
    <t>situazione culturale di chi svolge le funzioni genitoriali</t>
  </si>
  <si>
    <t>CARATTERISTICHE DELLA RETE PRIMARIA</t>
  </si>
  <si>
    <t>RELAZIONI DI COPPIA</t>
  </si>
  <si>
    <t>MEDIA PER PESO</t>
  </si>
  <si>
    <t>MEDIA DEI PUNTEGGI</t>
  </si>
  <si>
    <t>COMPETENZE TRASVERSALI</t>
  </si>
  <si>
    <t>GENITORIALITÀ</t>
  </si>
  <si>
    <t>CONTESTO</t>
  </si>
  <si>
    <t>TOTALE GENERALE</t>
  </si>
  <si>
    <t>AREA</t>
  </si>
  <si>
    <t>OBIETTIVI OPERATIVI</t>
  </si>
  <si>
    <t xml:space="preserve">MODALITÀ </t>
  </si>
  <si>
    <r>
      <t>t</t>
    </r>
    <r>
      <rPr>
        <vertAlign val="subscript"/>
        <sz val="26"/>
        <rFont val="Arial"/>
        <family val="2"/>
      </rPr>
      <t>1</t>
    </r>
  </si>
  <si>
    <r>
      <t>t</t>
    </r>
    <r>
      <rPr>
        <vertAlign val="subscript"/>
        <sz val="26"/>
        <rFont val="Arial"/>
        <family val="2"/>
      </rPr>
      <t>2</t>
    </r>
  </si>
  <si>
    <r>
      <t>t</t>
    </r>
    <r>
      <rPr>
        <vertAlign val="subscript"/>
        <sz val="26"/>
        <rFont val="Arial"/>
        <family val="2"/>
      </rPr>
      <t>3</t>
    </r>
  </si>
  <si>
    <r>
      <t>t</t>
    </r>
    <r>
      <rPr>
        <vertAlign val="subscript"/>
        <sz val="26"/>
        <rFont val="Arial"/>
        <family val="2"/>
      </rPr>
      <t>4</t>
    </r>
  </si>
  <si>
    <t>NOME</t>
  </si>
  <si>
    <t>COGNOME</t>
  </si>
  <si>
    <t>DATA DI NASCITA</t>
  </si>
  <si>
    <t>DATA COMPILAZIONE</t>
  </si>
  <si>
    <r>
      <t>t</t>
    </r>
    <r>
      <rPr>
        <vertAlign val="subscript"/>
        <sz val="26"/>
        <color theme="0"/>
        <rFont val="Arial"/>
        <family val="2"/>
      </rPr>
      <t>1</t>
    </r>
  </si>
  <si>
    <r>
      <t>t</t>
    </r>
    <r>
      <rPr>
        <vertAlign val="subscript"/>
        <sz val="26"/>
        <color theme="0"/>
        <rFont val="Arial"/>
        <family val="2"/>
      </rPr>
      <t>2</t>
    </r>
  </si>
  <si>
    <r>
      <t>t</t>
    </r>
    <r>
      <rPr>
        <vertAlign val="subscript"/>
        <sz val="26"/>
        <color theme="0"/>
        <rFont val="Arial"/>
        <family val="2"/>
      </rPr>
      <t>3</t>
    </r>
  </si>
  <si>
    <r>
      <t>t</t>
    </r>
    <r>
      <rPr>
        <vertAlign val="subscript"/>
        <sz val="26"/>
        <color theme="0"/>
        <rFont val="Arial"/>
        <family val="2"/>
      </rPr>
      <t>4</t>
    </r>
  </si>
  <si>
    <t>GRAFICO</t>
  </si>
  <si>
    <t>PROFILO</t>
  </si>
  <si>
    <t>MINORE</t>
  </si>
  <si>
    <t>COMUNE DI GENOVA</t>
  </si>
  <si>
    <t>GENITORE NON CONVIVENTE</t>
  </si>
  <si>
    <t>relazione con l'altro genitore</t>
  </si>
  <si>
    <t>relazione con il bambino/ragazzo</t>
  </si>
  <si>
    <t>approccio alla sessualità</t>
  </si>
  <si>
    <t>riconoscimento dei ruoli, delle competenze e della regolazione delle distanze</t>
  </si>
  <si>
    <t xml:space="preserve"> CURA DELLE ATTIVITÀ  QUOTIDIANE</t>
  </si>
  <si>
    <t>SITUAZIONE PROBLEMATICA /RISORSA(CON LINGUAGGIO DESCRITTIVO)</t>
  </si>
  <si>
    <t>PUNTEGGIO</t>
  </si>
  <si>
    <t xml:space="preserve">equilibrio </t>
  </si>
  <si>
    <t>stimolo</t>
  </si>
  <si>
    <t>ritmi della giornata</t>
  </si>
  <si>
    <t>CURA DELLE ATTIVITÀ QUOTIDIANE</t>
  </si>
  <si>
    <t>stare in relazione</t>
  </si>
  <si>
    <r>
      <t>PUNTEGGIO</t>
    </r>
    <r>
      <rPr>
        <b/>
        <vertAlign val="subscript"/>
        <sz val="10"/>
        <rFont val="Arial"/>
        <family val="2"/>
      </rPr>
      <t xml:space="preserve"> </t>
    </r>
  </si>
  <si>
    <t>reti della famiglia (amici e conoscenti)</t>
  </si>
  <si>
    <t>T</t>
  </si>
  <si>
    <t>reti del territorio (servizi sociosanitari, famiglie affidatarie e/o di appoggio, scuola, associazioni ludiche, sportive, di volontariato, aggregazioni spontanee)</t>
  </si>
  <si>
    <t>Rapporto con tecnologie e media</t>
  </si>
  <si>
    <t>Autonomia personale</t>
  </si>
  <si>
    <t>Autonomia sociale</t>
  </si>
  <si>
    <t>AUTONOMIA</t>
  </si>
  <si>
    <t>riconoscimento del ruolo, delle competenze e della regolazione delle distanze</t>
  </si>
  <si>
    <t>SCUOLA E CLASSE</t>
  </si>
  <si>
    <t>ATS/UCST INVIANTE</t>
  </si>
  <si>
    <t xml:space="preserve">PATOLOGIE / DISABILITÀ </t>
  </si>
  <si>
    <t>DURATA INSERIMENTO (previsione)</t>
  </si>
  <si>
    <t>DATA COMPILAZIONE SCHEDA</t>
  </si>
  <si>
    <t>OPERATORE/I COMPILATORE/I</t>
  </si>
  <si>
    <r>
      <t>[t</t>
    </r>
    <r>
      <rPr>
        <b/>
        <vertAlign val="subscript"/>
        <sz val="11"/>
        <rFont val="Arial"/>
        <family val="2"/>
      </rPr>
      <t>0</t>
    </r>
    <r>
      <rPr>
        <b/>
        <sz val="11"/>
        <rFont val="Arial"/>
        <family val="2"/>
      </rPr>
      <t>]</t>
    </r>
  </si>
  <si>
    <r>
      <t>[t</t>
    </r>
    <r>
      <rPr>
        <b/>
        <vertAlign val="subscript"/>
        <sz val="11"/>
        <rFont val="Arial"/>
        <family val="2"/>
      </rPr>
      <t>1</t>
    </r>
    <r>
      <rPr>
        <b/>
        <sz val="11"/>
        <rFont val="Arial"/>
        <family val="2"/>
      </rPr>
      <t>]</t>
    </r>
  </si>
  <si>
    <r>
      <t>[t</t>
    </r>
    <r>
      <rPr>
        <b/>
        <vertAlign val="subscript"/>
        <sz val="11"/>
        <rFont val="Arial"/>
        <family val="2"/>
      </rPr>
      <t>2</t>
    </r>
    <r>
      <rPr>
        <b/>
        <sz val="11"/>
        <rFont val="Arial"/>
        <family val="2"/>
      </rPr>
      <t>]</t>
    </r>
  </si>
  <si>
    <r>
      <t>[t</t>
    </r>
    <r>
      <rPr>
        <b/>
        <vertAlign val="subscript"/>
        <sz val="11"/>
        <rFont val="Arial"/>
        <family val="2"/>
      </rPr>
      <t>3</t>
    </r>
    <r>
      <rPr>
        <b/>
        <sz val="11"/>
        <rFont val="Arial"/>
        <family val="2"/>
      </rPr>
      <t>]</t>
    </r>
  </si>
  <si>
    <r>
      <t>[t</t>
    </r>
    <r>
      <rPr>
        <b/>
        <vertAlign val="subscript"/>
        <sz val="11"/>
        <rFont val="Arial"/>
        <family val="2"/>
      </rPr>
      <t>4</t>
    </r>
    <r>
      <rPr>
        <b/>
        <sz val="11"/>
        <rFont val="Arial"/>
        <family val="2"/>
      </rPr>
      <t>]</t>
    </r>
  </si>
  <si>
    <t>OPERATORI DI RIFERIMENTO</t>
  </si>
  <si>
    <t>NOME E COGNOME</t>
  </si>
  <si>
    <t>TELEFONO</t>
  </si>
  <si>
    <t>INDIRIZZO E-MAIL</t>
  </si>
  <si>
    <t>ASS. SOCIALE</t>
  </si>
  <si>
    <t>PSICOLOGO/A/I</t>
  </si>
  <si>
    <t>EDUCATORE/TRICE</t>
  </si>
  <si>
    <t>INSEGNANTE/I</t>
  </si>
  <si>
    <t>MAMMA</t>
  </si>
  <si>
    <t xml:space="preserve">PAPÀ </t>
  </si>
  <si>
    <t>FRATELLO/I</t>
  </si>
  <si>
    <t>SORELLA/E</t>
  </si>
  <si>
    <t>NONNI MATERNI</t>
  </si>
  <si>
    <t>NONNI PATERNI</t>
  </si>
  <si>
    <t>ZIO/A/I</t>
  </si>
  <si>
    <t xml:space="preserve">Genitorialità/Adulti di riferimento: </t>
  </si>
  <si>
    <t xml:space="preserve">Contesto socio familiare: </t>
  </si>
  <si>
    <t>DOCUMENTAZIONE DA ALLEGARE AD INSERIMENTO AVVIATO</t>
  </si>
  <si>
    <t xml:space="preserve">• Certificati di vaccinazione
</t>
  </si>
  <si>
    <t>• Libretto sanitario</t>
  </si>
  <si>
    <t>• Informazioni su patologie importanti pregresse o in atto</t>
  </si>
  <si>
    <t>• Eventuali interventi sanitari e/o riabilitativi pregressi o in corso</t>
  </si>
  <si>
    <t>Autonomia nella cura di se'</t>
  </si>
  <si>
    <t>Autonomia organizzativa</t>
  </si>
  <si>
    <t>RELAZIONI CON GLIEDUCATORI</t>
  </si>
  <si>
    <t>RELAZIONI CON GLI EDUCATORI</t>
  </si>
  <si>
    <t>DATA INSERIMENTO (indicare quando concordata)</t>
  </si>
  <si>
    <t>ALTRO (SPECIFICARE)</t>
  </si>
  <si>
    <t>ALLERGIE E INTOLLERANZE</t>
  </si>
  <si>
    <t>AP</t>
  </si>
  <si>
    <t>T0</t>
  </si>
  <si>
    <t>T1</t>
  </si>
  <si>
    <t>T2</t>
  </si>
  <si>
    <t>T3</t>
  </si>
  <si>
    <t>T4</t>
  </si>
  <si>
    <t>t0</t>
  </si>
  <si>
    <t xml:space="preserve">Genitorialità
Relazione di coppia
COLLABORAZIONE
</t>
  </si>
  <si>
    <t xml:space="preserve">Genitorialità
Relazione di coppia
CONDIVISIONE
</t>
  </si>
  <si>
    <t>CURA E PROTEZIONE VERSO IL MINORE</t>
  </si>
  <si>
    <t>Genitorialità
Relazione di coppia
RISPETTO</t>
  </si>
  <si>
    <t>Genitorialità
Relazione con l'esterno COLLABORAZIONE</t>
  </si>
  <si>
    <t>Genitorialità
Relazione con l'esterno RICONOSCIMENTO DEL RUOLO</t>
  </si>
  <si>
    <t>Genitorialità
Relazione con il minore
STIMOLO</t>
  </si>
  <si>
    <t>Genitorialità
Relazione con il minore
AFFETTIVITA'</t>
  </si>
  <si>
    <t>Genitorialità Relazione con il minore GUIDA</t>
  </si>
  <si>
    <t>Genitorialità Relazione con il minore CONTENIMENTO</t>
  </si>
  <si>
    <t>Genitorialità Relazione con il minore EQUILIBRIO</t>
  </si>
  <si>
    <t>Genitorialità Relazione con il minore RISPETTO</t>
  </si>
  <si>
    <t>Genitorialità Relazione con il minore PROGETTUALITA'</t>
  </si>
  <si>
    <t>Genitorialità Cura e protezione verso il minore ASPETTI SANITARI</t>
  </si>
  <si>
    <t>Genitorialità Cura e protezione verso il minore RITMI DELLA GIORNATA</t>
  </si>
  <si>
    <t>Genitorialità Cura e protezione verso il minore ALIMENTAZIONE</t>
  </si>
  <si>
    <t>Genitorialità Cura e protezione verso il minore IGIENE</t>
  </si>
  <si>
    <t>Genitorialità Cura e protezione verso il minore SICUREZZA</t>
  </si>
  <si>
    <t>Genitorialità Cura delle attività quotidiane LAVORI DOMESTICI</t>
  </si>
  <si>
    <t>Genitorialità Cura delle attività quotidiane GESTIONE DEL DENARO</t>
  </si>
  <si>
    <t>Genitorialità Cura delle attività quotidiane GESTIONE PRATICHE BUROCRATICHE</t>
  </si>
  <si>
    <t>Minore Autonomia RAPPORTO CON TECNOLOGIA E MEDIA</t>
  </si>
  <si>
    <t>Minore Autonomia AUTONOMIA NELLA CURA DI SE'</t>
  </si>
  <si>
    <t>Minore Autonomia AUTONOMIA SOCIALE</t>
  </si>
  <si>
    <t>Minore Autonomia AUTONOMIA ORGANIZZATIVA</t>
  </si>
  <si>
    <t>Minore Apprendimento ABILITA' E COMPRENSIONE</t>
  </si>
  <si>
    <t>Minore Apprendimento PARTECIPAZIONE</t>
  </si>
  <si>
    <t>Minore Apprendimento INTERESSI</t>
  </si>
  <si>
    <t>Minore Apprendimento RENDIMENTO SCOLASTICO</t>
  </si>
  <si>
    <t>Minore Relazioni con la famiglia AFFETTIVITA'</t>
  </si>
  <si>
    <t>Minore Relazioni con la famiglia RISPETTO</t>
  </si>
  <si>
    <t>Minore Relazioni con la famiglia CONDIVISIONE</t>
  </si>
  <si>
    <t>Minore Relazioni con i pari STARE IN RELAZIONE</t>
  </si>
  <si>
    <t>Minore Relazioni con i pari CONDIVISIONE</t>
  </si>
  <si>
    <t>Minore Relazioni con l'esterno RICONOSCIMENTO DEI RUOLI, DELLE COMPETENZE E DELLA REGOLAZIONE DELLE DISTANZE</t>
  </si>
  <si>
    <t>Minore Competenze trasversali COMPETENZE LINGUISTICHE E COMUNICATIVE</t>
  </si>
  <si>
    <t>Minore Competenze trasversali COMPETENZE SOCIO EMOTIVE</t>
  </si>
  <si>
    <t>Minore Competenze trasversali COMPETENZE COMPORTAMENTALI</t>
  </si>
  <si>
    <t>Minore Competenze trasversali AUTOSTIMA</t>
  </si>
  <si>
    <t>Minore Competenze trasversali APPROCCIO ALLA SESSUALITA'</t>
  </si>
  <si>
    <t>Minore Salute CONDIZIONI SANITARIE</t>
  </si>
  <si>
    <t>Minore Salute SVILUPPO FISICO</t>
  </si>
  <si>
    <t>Minore Relazione con gli educatori AFFETTIVITA'</t>
  </si>
  <si>
    <t>Minore Relazione con gli educatori RISPETTO</t>
  </si>
  <si>
    <t>Minore Relazione con gli educatori CONDIVISIONE</t>
  </si>
  <si>
    <t>Contesto socio-familiare Caratteristiche familiari CONDIZIONI DI SALUTE DI CHI SVOLGE LE FUNZIONI GENITORIALI</t>
  </si>
  <si>
    <t xml:space="preserve">Contesto socio-familiare Caratteristiche familiari CAPACITA' DI CHI SVOLGE LE FUNZIONI GENITORIALI DI RICONOSCERE I PROBLEMI </t>
  </si>
  <si>
    <t>Contesto socio-familiare Caratteristiche familiari SITUAZIONE CULTURALE DI CHI SVOLGE LE FUNZIONI GENITORIALI</t>
  </si>
  <si>
    <t>Contesto socio-familiare Caratteristiche della rete primaria RETE FAMILIARE (NODO INTERGENERAZIONALE/PARENTI)</t>
  </si>
  <si>
    <t>Contesto socio-familiare Caratteristiche della rete primaria RETI DELLA FAMIGLIA (AMICI E CONOSCENTI)</t>
  </si>
  <si>
    <t>Contesto socio-familiare Genitore non convivente RELAZIONE CON L'ALTRO GENITORE</t>
  </si>
  <si>
    <t>Contesto socio-familiare Genitore non convivente RELAZIONE CON IL MINORE</t>
  </si>
  <si>
    <t>Contesto socio-familiare Caratteristiche socio-economiche SITUAZIONE ALLOGGIATIVA</t>
  </si>
  <si>
    <t>Contesto socio-familiare Caratteristiche socio-economiche ENTRATE</t>
  </si>
  <si>
    <t>Contesto socio-familiare Caratteristiche socio-economiche SITUAZIONE LAVORATIVA</t>
  </si>
  <si>
    <t>Contesto socio-familiare Caratteristiche socio-economiche RETI DEL TERRITORIO (SERVIZI SOCIO-SANITARI, FAMIGLIE AFFIDATARIE O DI APPOGGIO, SCUOLA, ASS. LUDICHE, SPORTIVE, DI VOLONTARIATO, AGGREGAZIONI SPONTANEE)</t>
  </si>
  <si>
    <t>Luogo e data ____________________________</t>
  </si>
  <si>
    <t>ATS/UCST</t>
  </si>
  <si>
    <t>ALTRI SERVIZI</t>
  </si>
  <si>
    <t>FAMIGLIA</t>
  </si>
  <si>
    <t>________________________________________</t>
  </si>
  <si>
    <t>CODICE FISCALE</t>
  </si>
  <si>
    <t>GENERE</t>
  </si>
  <si>
    <t>STATO DI NASCITA</t>
  </si>
  <si>
    <t>CITTADINANZA</t>
  </si>
  <si>
    <t>RESIDENZA</t>
  </si>
  <si>
    <t>DOMICILIO (se diverso da residenza)</t>
  </si>
  <si>
    <t>PRESCRIZIONI TRIBUNALE (descrivere)</t>
  </si>
  <si>
    <t>PROVVEDIMENTI TRIBUNALE (si/no)</t>
  </si>
  <si>
    <t>SERVIZIO DI APPARTENENZA</t>
  </si>
  <si>
    <t>TUTORE/CURATORE SPECIALE</t>
  </si>
  <si>
    <t>STORIA DEL CASO (da quanto in carico, accesso diretto o su segnalazione…)</t>
  </si>
  <si>
    <t xml:space="preserve">Aggiornamenti di contesto (indicare per ogni aggiornamento la data di registrazione): </t>
  </si>
  <si>
    <r>
      <t xml:space="preserve">VALUTAZIONE DEI RISULTATI                     </t>
    </r>
    <r>
      <rPr>
        <b/>
        <sz val="9"/>
        <rFont val="Arial"/>
        <family val="2"/>
      </rPr>
      <t>(RAGGIUNGIMENTO OBIETTIVI SPECIFICI)</t>
    </r>
    <r>
      <rPr>
        <b/>
        <sz val="10"/>
        <rFont val="Arial"/>
        <family val="2"/>
      </rPr>
      <t xml:space="preserve">  
</t>
    </r>
    <r>
      <rPr>
        <b/>
        <sz val="10"/>
        <color rgb="FFFF0000"/>
        <rFont val="Arial"/>
        <family val="2"/>
      </rPr>
      <t>SI/ NO PERCHÉ</t>
    </r>
  </si>
  <si>
    <r>
      <t>VALUTAZIONE DELLE REALIZZAZIONI                                                                                                                                                                                              (</t>
    </r>
    <r>
      <rPr>
        <b/>
        <sz val="9"/>
        <rFont val="Arial"/>
        <family val="2"/>
      </rPr>
      <t xml:space="preserve">RAGGIUNGIMENTO DEGLI OBIETTIVI OPERATIVI)
</t>
    </r>
    <r>
      <rPr>
        <b/>
        <sz val="10"/>
        <rFont val="Arial"/>
        <family val="2"/>
      </rPr>
      <t xml:space="preserve"> </t>
    </r>
    <r>
      <rPr>
        <b/>
        <sz val="10"/>
        <color rgb="FFFF0000"/>
        <rFont val="Arial"/>
        <family val="2"/>
      </rPr>
      <t>SI/ NO PERCHÈ</t>
    </r>
  </si>
  <si>
    <r>
      <t xml:space="preserve">VALUTAZIONE DEI PROCESSI                                       </t>
    </r>
    <r>
      <rPr>
        <b/>
        <sz val="9"/>
        <rFont val="Arial"/>
        <family val="2"/>
      </rPr>
      <t>(VERIFICA DELLE MODALITÀ  DI SVOLGIMENTO)</t>
    </r>
    <r>
      <rPr>
        <b/>
        <sz val="10"/>
        <rFont val="Arial"/>
        <family val="2"/>
      </rPr>
      <t xml:space="preserve"> 
</t>
    </r>
    <r>
      <rPr>
        <b/>
        <sz val="10"/>
        <color rgb="FFFF0000"/>
        <rFont val="Arial"/>
        <family val="2"/>
      </rPr>
      <t>SI/ NO PERCHÉ</t>
    </r>
  </si>
  <si>
    <r>
      <t xml:space="preserve">VALUTAZIONE DEI RISULTATI                     </t>
    </r>
    <r>
      <rPr>
        <b/>
        <sz val="9"/>
        <rFont val="Arial"/>
        <family val="2"/>
      </rPr>
      <t>(RAGGIUNGIMENTO OBIETTIVI SPECIFICI)</t>
    </r>
    <r>
      <rPr>
        <b/>
        <sz val="10"/>
        <rFont val="Arial"/>
        <family val="2"/>
      </rPr>
      <t xml:space="preserve"> 
</t>
    </r>
    <r>
      <rPr>
        <b/>
        <sz val="10"/>
        <color rgb="FFFF0000"/>
        <rFont val="Arial"/>
        <family val="2"/>
      </rPr>
      <t>SI/ NO PERCHÉ</t>
    </r>
  </si>
  <si>
    <r>
      <t xml:space="preserve">VALUTAZIONE DEI PROCESSI                  </t>
    </r>
    <r>
      <rPr>
        <b/>
        <sz val="9"/>
        <rFont val="Arial"/>
        <family val="2"/>
      </rPr>
      <t>(VERIFICA DELLE MODALITA' DI SVOLGIMENTO)</t>
    </r>
    <r>
      <rPr>
        <b/>
        <sz val="10"/>
        <rFont val="Arial"/>
        <family val="2"/>
      </rPr>
      <t xml:space="preserve"> 
</t>
    </r>
    <r>
      <rPr>
        <b/>
        <sz val="10"/>
        <color rgb="FFFF0000"/>
        <rFont val="Arial"/>
        <family val="2"/>
      </rPr>
      <t>SI/ NO PERCHÉ</t>
    </r>
  </si>
  <si>
    <r>
      <t xml:space="preserve">VALUTAZIONE DEI RISULTATI                       (RAGGIUNGIMENTO OBIETTIVI SPECIFICI) </t>
    </r>
    <r>
      <rPr>
        <b/>
        <sz val="10"/>
        <color rgb="FFFF0000"/>
        <rFont val="Arial"/>
        <family val="2"/>
      </rPr>
      <t>SI/ NO PERCHÉ</t>
    </r>
  </si>
  <si>
    <r>
      <t xml:space="preserve">VALUTAZIONE DELLE REALIZZAZIONI                     (RAGGIUNGIMENTO DEGLI OBIETTIVI OPERATIVI) 
</t>
    </r>
    <r>
      <rPr>
        <b/>
        <sz val="10"/>
        <color rgb="FFFF0000"/>
        <rFont val="Arial"/>
        <family val="2"/>
      </rPr>
      <t>SI/ NO PERCHÉ</t>
    </r>
  </si>
  <si>
    <r>
      <t xml:space="preserve">VALUTAZIONE DEI PROCESSI  (VERIFICA DELLE MODALITA' DI SVOLGIMENTO) 
</t>
    </r>
    <r>
      <rPr>
        <b/>
        <sz val="10"/>
        <color rgb="FFFF0000"/>
        <rFont val="Arial"/>
        <family val="2"/>
      </rPr>
      <t>SI/ NO PERCHÉ</t>
    </r>
  </si>
  <si>
    <t>CITTA' DI NASCITA (per i nati in Italia)</t>
  </si>
  <si>
    <r>
      <t>T</t>
    </r>
    <r>
      <rPr>
        <b/>
        <vertAlign val="superscript"/>
        <sz val="10"/>
        <rFont val="Arial"/>
        <family val="2"/>
      </rPr>
      <t>0</t>
    </r>
  </si>
  <si>
    <r>
      <t>T</t>
    </r>
    <r>
      <rPr>
        <b/>
        <vertAlign val="superscript"/>
        <sz val="10"/>
        <rFont val="Arial"/>
        <family val="2"/>
      </rPr>
      <t>1</t>
    </r>
  </si>
  <si>
    <r>
      <t>T</t>
    </r>
    <r>
      <rPr>
        <b/>
        <vertAlign val="superscript"/>
        <sz val="10"/>
        <rFont val="Arial"/>
        <family val="2"/>
      </rPr>
      <t>2</t>
    </r>
  </si>
  <si>
    <r>
      <t>T</t>
    </r>
    <r>
      <rPr>
        <b/>
        <vertAlign val="superscript"/>
        <sz val="10"/>
        <rFont val="Arial"/>
        <family val="2"/>
      </rPr>
      <t>3</t>
    </r>
  </si>
  <si>
    <r>
      <t>T</t>
    </r>
    <r>
      <rPr>
        <b/>
        <vertAlign val="superscript"/>
        <sz val="10"/>
        <rFont val="Arial"/>
        <family val="2"/>
      </rPr>
      <t>4</t>
    </r>
  </si>
  <si>
    <r>
      <t>VALUTAZIONE DELLE REALIZZAZIONI                                                                                                                                                                                     (</t>
    </r>
    <r>
      <rPr>
        <b/>
        <sz val="9"/>
        <rFont val="Arial"/>
        <family val="2"/>
      </rPr>
      <t xml:space="preserve">RAGGIUNGIMENTO DEGLI OBIETTIVI OPERATIVI) 
</t>
    </r>
    <r>
      <rPr>
        <b/>
        <sz val="10"/>
        <color rgb="FFFF0000"/>
        <rFont val="Arial"/>
        <family val="2"/>
      </rPr>
      <t>SI/ NO PERCHÈ</t>
    </r>
  </si>
  <si>
    <t>ATS SEGNALANTE</t>
  </si>
  <si>
    <t>Luogo e data ________________</t>
  </si>
  <si>
    <t>CEA/CEAS/CET</t>
  </si>
  <si>
    <t>__________________________________</t>
  </si>
  <si>
    <t>BAMBIN*/RAGAZZ*</t>
  </si>
  <si>
    <t>_________________________________</t>
  </si>
  <si>
    <t>_______________________________________</t>
  </si>
  <si>
    <t xml:space="preserve">per la STAMPA: 
- dividi cella AREA; 
- nascondi righe vuote (NON EMINARLE); 
- stampa e fai firmare </t>
  </si>
  <si>
    <r>
      <t xml:space="preserve">DESCRIZIONE </t>
    </r>
    <r>
      <rPr>
        <i/>
        <sz val="11"/>
        <rFont val="Arial"/>
        <family val="2"/>
      </rPr>
      <t>(rientri a casa, vacanze con la famiglia, partecipazione a soggiorni organizzati da altri soggetti, stage, ...)</t>
    </r>
  </si>
  <si>
    <r>
      <t xml:space="preserve">PERIODO </t>
    </r>
    <r>
      <rPr>
        <i/>
        <sz val="11"/>
        <rFont val="Arial"/>
        <family val="2"/>
      </rPr>
      <t>(data inizio/data fine)</t>
    </r>
  </si>
  <si>
    <r>
      <t xml:space="preserve">AUTORIZZAZIONE ATS/UCST </t>
    </r>
    <r>
      <rPr>
        <i/>
        <sz val="11"/>
        <rFont val="Arial"/>
        <family val="2"/>
      </rPr>
      <t>(firma)</t>
    </r>
  </si>
  <si>
    <r>
      <t xml:space="preserve">AUTORIZZAZIONE DIRIGENTE </t>
    </r>
    <r>
      <rPr>
        <i/>
        <sz val="11"/>
        <rFont val="Arial"/>
        <family val="2"/>
      </rPr>
      <t>(in caso di assenze superiori ai 15 giorni)</t>
    </r>
  </si>
  <si>
    <t xml:space="preserve">AUTORIZZAZIONI ATS/UCST </t>
  </si>
  <si>
    <r>
      <t xml:space="preserve">MODALITA' DI INTERVENTO                     </t>
    </r>
    <r>
      <rPr>
        <b/>
        <sz val="9"/>
        <rFont val="Arial"/>
        <family val="2"/>
      </rPr>
      <t>(COME L'OPERATORE PENSA DI RAGGIUNGERE L'OBIETTIVO OPERATIVO)</t>
    </r>
  </si>
  <si>
    <r>
      <t xml:space="preserve">MODALITA' DI INTERVENTO                                       </t>
    </r>
    <r>
      <rPr>
        <b/>
        <sz val="9"/>
        <rFont val="Arial"/>
        <family val="2"/>
      </rPr>
      <t>(COME L'EQUIPE PENSA DI RAGGIUNGERE L'OBIETTIVO OPERATIVO)</t>
    </r>
  </si>
  <si>
    <t>MODALITA' DI INTERVENTO (COME L'OPERATORE PENSA DI RAGGIUNGERE L'OBIETTIVO OPERATIVO)</t>
  </si>
  <si>
    <r>
      <t>SITUAZIONE PROBLEMATICA/RISORSA (</t>
    </r>
    <r>
      <rPr>
        <b/>
        <sz val="9"/>
        <rFont val="Arial"/>
        <family val="2"/>
      </rPr>
      <t>CON LINGUAGGIO DESCRITTIVO</t>
    </r>
    <r>
      <rPr>
        <b/>
        <sz val="10"/>
        <rFont val="Arial"/>
        <family val="2"/>
      </rPr>
      <t>)</t>
    </r>
  </si>
  <si>
    <t>SITUAZIONE PROBLEMATICA/RISORSA</t>
  </si>
  <si>
    <t>NOME, COGNOME E DATA DI NASCITA</t>
  </si>
  <si>
    <t>GENERE (M/F)</t>
  </si>
  <si>
    <r>
      <t xml:space="preserve">CITTA' DI NASCITA </t>
    </r>
    <r>
      <rPr>
        <b/>
        <sz val="9"/>
        <rFont val="Arial"/>
        <family val="2"/>
      </rPr>
      <t>(per i nati in Italia)</t>
    </r>
  </si>
  <si>
    <r>
      <t xml:space="preserve">DOMICILIO </t>
    </r>
    <r>
      <rPr>
        <b/>
        <sz val="9"/>
        <rFont val="Arial"/>
        <family val="2"/>
      </rPr>
      <t>(se diverso da residenza)</t>
    </r>
  </si>
  <si>
    <t>RECAPITO TELEFONICO</t>
  </si>
  <si>
    <r>
      <t xml:space="preserve">TITOLO DI STUDIO </t>
    </r>
    <r>
      <rPr>
        <b/>
        <sz val="9"/>
        <rFont val="Arial"/>
        <family val="2"/>
      </rPr>
      <t>(menù a tendina)</t>
    </r>
  </si>
  <si>
    <r>
      <t xml:space="preserve">CONDIZIONE OCCUPAZIONALE </t>
    </r>
    <r>
      <rPr>
        <b/>
        <sz val="9"/>
        <rFont val="Arial"/>
        <family val="2"/>
      </rPr>
      <t>(menù a tendina)</t>
    </r>
  </si>
  <si>
    <r>
      <t xml:space="preserve">DURATA RICERCA LAVORO </t>
    </r>
    <r>
      <rPr>
        <b/>
        <sz val="9"/>
        <rFont val="Arial"/>
        <family val="2"/>
      </rPr>
      <t>(menù a tendina)</t>
    </r>
  </si>
  <si>
    <r>
      <t xml:space="preserve">TIPOLOGIA VULNERABILITA' </t>
    </r>
    <r>
      <rPr>
        <b/>
        <sz val="9"/>
        <rFont val="Arial"/>
        <family val="2"/>
      </rPr>
      <t>(menù a tendina)</t>
    </r>
  </si>
  <si>
    <t>SCHEDA ANAGRAFICA DEL GENITORE</t>
  </si>
  <si>
    <t>PROGETTO EDUCATIVO INDIVIDUALE - SCHEDA DI SEGNALAZIONE SISTEMA BAMBINO/GENITORE</t>
  </si>
  <si>
    <t>SCHEDA ANAGRAFICA BAMBINO/BAMBINI</t>
  </si>
  <si>
    <t>RETE PRIMARIA DEL BAMBINO/DEI BAMBINI</t>
  </si>
  <si>
    <t>Cognome Nome</t>
  </si>
  <si>
    <t>Luogo e data nascita</t>
  </si>
  <si>
    <t>Grado di parentela</t>
  </si>
  <si>
    <t>Residenza/domicilio (se diversa dalla persona segnalata)</t>
  </si>
  <si>
    <t>Situazione lavorativa/professione</t>
  </si>
  <si>
    <t>     </t>
  </si>
  <si>
    <t>RETE DEL GENITORE (FAMILIARI/AMICI)</t>
  </si>
  <si>
    <t xml:space="preserve">Minorenne/minorenni: </t>
  </si>
  <si>
    <r>
      <t xml:space="preserve">Area fisica </t>
    </r>
    <r>
      <rPr>
        <sz val="12"/>
        <rFont val="Arial"/>
        <family val="2"/>
      </rPr>
      <t>(patologie invalidanti, invalidità civile riconosciuta, inabilità lavorativa,…)</t>
    </r>
  </si>
  <si>
    <r>
      <t xml:space="preserve">Area affettivo-relazionale </t>
    </r>
    <r>
      <rPr>
        <sz val="12"/>
        <rFont val="Arial"/>
        <family val="2"/>
      </rPr>
      <t>(cura di familiari disabili, rapporti di coppia conflittuali, violenza agita o subita, frequenza e qualità dei rapporti con i figli, maltrattamenti o abbandoni subiti nella famiglia di origine,…)</t>
    </r>
  </si>
  <si>
    <r>
      <t xml:space="preserve">Area abitativa </t>
    </r>
    <r>
      <rPr>
        <sz val="12"/>
        <rFont val="Arial"/>
        <family val="2"/>
      </rPr>
      <t>(situazione abitativa stabile/instabile, morosità, sfratto esecutivo, adeguatezza dell'abitazione, densità abitativa proporzionata agli spazi interni, contesto territoriale,…)</t>
    </r>
  </si>
  <si>
    <r>
      <t>Area personale</t>
    </r>
    <r>
      <rPr>
        <sz val="12"/>
        <rFont val="Arial"/>
        <family val="2"/>
      </rPr>
      <t xml:space="preserve"> (cultura di appartenza e stili di vita, disponibilità economiche,….)</t>
    </r>
  </si>
  <si>
    <r>
      <t xml:space="preserve">Area lavorativa </t>
    </r>
    <r>
      <rPr>
        <sz val="12"/>
        <rFont val="Arial"/>
        <family val="2"/>
      </rPr>
      <t>(esperienze lavorative stabili, esperienze lavorative occasionali,esperineze di percorsi di inserimento lavorativo (borse lavoro) o attivazioni sociali, lavoro attuale, azioni messe in atto per la ricerca di un lavoro, eventuali problemi nella conciliazione dei tempi lavorativi con gli impegni familiari,...)</t>
    </r>
  </si>
  <si>
    <t>DATA RICEZIONE MAIL invio.rgbs@gmail.com</t>
  </si>
  <si>
    <t>INDIRIZZO (indicare abitazione abituale e/o residenza se nota)</t>
  </si>
  <si>
    <r>
      <t xml:space="preserve">Descrizione del contesto, della situazione problematica e delle risorse </t>
    </r>
    <r>
      <rPr>
        <b/>
        <sz val="12"/>
        <color rgb="FFFF0000"/>
        <rFont val="Arial"/>
        <family val="2"/>
      </rPr>
      <t>in relazione al bambino/i</t>
    </r>
  </si>
  <si>
    <r>
      <t xml:space="preserve">Descrizione del contesto, della situazione problematica e delle risorse </t>
    </r>
    <r>
      <rPr>
        <b/>
        <sz val="12"/>
        <color rgb="FFFF0000"/>
        <rFont val="Arial"/>
        <family val="2"/>
      </rPr>
      <t>in relazione all'autonomia dell'adulto</t>
    </r>
  </si>
  <si>
    <t>TITOLO DI STUDIO</t>
  </si>
  <si>
    <t>DESCRIZIONE</t>
  </si>
  <si>
    <t>TIPOLOGIA VULNERABILTA'</t>
  </si>
  <si>
    <t>DURATA RICERCA (SE IN CERCA DI PRIMA OCCUPAZIONE O DISOCCUPATO)</t>
  </si>
  <si>
    <t>nessun titolo</t>
  </si>
  <si>
    <t>NESSUN TITOLO DI STUDIO</t>
  </si>
  <si>
    <t>senza lavoro e senza figli a carico</t>
  </si>
  <si>
    <t>Appartenenti a famiglia i cui componenti sono senza lavoro, senza figli a carico</t>
  </si>
  <si>
    <t>Fino a 6 mesi (&lt;=6)</t>
  </si>
  <si>
    <t>licenza elementare</t>
  </si>
  <si>
    <t>LICENZA ELEMENTARE ANCHE IN CASO DI ATTUALE FREQUENZA</t>
  </si>
  <si>
    <t>senza lavoro e con figli a carico</t>
  </si>
  <si>
    <t>Appartenenti a famiglia i cui componenti sono senza lavoro, con figli a carico</t>
  </si>
  <si>
    <t>Da 6 mesi a 12 mesi</t>
  </si>
  <si>
    <t>licenza media/avviamento prof.le</t>
  </si>
  <si>
    <t>LICENZA MEDIA CONCLUSA/AVVIAMENTO PROFESSIONALE</t>
  </si>
  <si>
    <t>genitore solo, senza lavoro, con figli a carico</t>
  </si>
  <si>
    <t>Genitore solo, senza lavoro e con figli a carico (senza altri componenti adulti nel nucleo)</t>
  </si>
  <si>
    <t>Da 12 mesi e oltre (&gt;12)</t>
  </si>
  <si>
    <t>istruzione secondaria superiore no accesso università</t>
  </si>
  <si>
    <t>TITOLO DI ISTRUZIONE SECONDARIA di II GRADO (SCOLASTICA  o FORMAZIONE PROFESSIONALE) CHE NON PERMETTE L'ACCESSO ALL'UNIVERSITÀ</t>
  </si>
  <si>
    <t>genitore lavoratore solo con figli a carico</t>
  </si>
  <si>
    <t>Genitore solo, lavoratore e con figli a carico (senza altri componenti adulti nel nucleo)</t>
  </si>
  <si>
    <t>Non disponibile</t>
  </si>
  <si>
    <t>istruzione secondaria superiore accesso università</t>
  </si>
  <si>
    <t>DIPLOMA DI ISTRUZIONE SECONDARIA di II GRADO CHE PERMETTE L'ACCESSO ALL'UNIVERSITÀ</t>
  </si>
  <si>
    <t>minore in situazione di disagio</t>
  </si>
  <si>
    <t>Minore in situazione di disagio</t>
  </si>
  <si>
    <t>qualifica professionale/IFTS</t>
  </si>
  <si>
    <t>QUALIFICA PROFESSIONALE REGIONALE POST-DIPLOMA,  CERTIFICATO DISPECIALIZZAZIONE TECNICA SUPERIORE (IFTS)</t>
  </si>
  <si>
    <t>anziano</t>
  </si>
  <si>
    <t>Persona anziana</t>
  </si>
  <si>
    <t>laurea magistrale</t>
  </si>
  <si>
    <t>LAUREA MAGISTRALE/SPECIALISTICA di II LIVELLO, DIPLOMA DI LAUREA DEL VECCHIO ORDINAMENTO (4-6 anni), DIPLOMA ACCADEMICO di II livello.</t>
  </si>
  <si>
    <t>disabile</t>
  </si>
  <si>
    <t>Partecipanti con disabilità; </t>
  </si>
  <si>
    <t>dottorato di ricerca</t>
  </si>
  <si>
    <t>TITOLO DI DOTTORE DI RICERCA</t>
  </si>
  <si>
    <t>neomaggiorenne in uscita da percorsi di tutela</t>
  </si>
  <si>
    <t>Neomaggiorenni in uscita da percorsi di tutela</t>
  </si>
  <si>
    <t>nuove povertà</t>
  </si>
  <si>
    <t>Persona inquadrabile nei fenomeni di nuove povertà (leggi di settore)</t>
  </si>
  <si>
    <t>tossicodipendente/ex tossicodipendente</t>
  </si>
  <si>
    <t>Tossicodipendente/ex tossicodipendente</t>
  </si>
  <si>
    <t>CONDIZIONE OCCUPAZIONALE</t>
  </si>
  <si>
    <t>detenuto</t>
  </si>
  <si>
    <t>Detenuto</t>
  </si>
  <si>
    <t>in cerca di prima occupazione</t>
  </si>
  <si>
    <t>In cerca di prima occupazione</t>
  </si>
  <si>
    <t>ex detenuto</t>
  </si>
  <si>
    <t>Ex detenuto</t>
  </si>
  <si>
    <t>occupato</t>
  </si>
  <si>
    <t>Occupato (compreso chi ha un'occupazione saltuaria/atipica e chi è in CIG)</t>
  </si>
  <si>
    <t>vittima di violenza, tratta, grave sfruttamento</t>
  </si>
  <si>
    <t>Vittima di violenza, di tratta e grave sfruttamento+</t>
  </si>
  <si>
    <t>disoccupato</t>
  </si>
  <si>
    <t>Disoccupato alla ricerca di nuova occupazione (o iscritto alle liste di mobilità). Ai sensi dell’art. 19 del D.Lgs n. 150/2015 sono considerati disoccupati “i lavoratori privi di impiego che dichiarano, in forma telematica, al portale nazionale delle politiche del lavoro (di cui all’art. art. 13 del medesimo D.Lgs), la propria immediata disponibilità allo svolgimento di attività
lavorativa ed alla partecipazione alle misure di politica attiva del lavoro concordate con il centro per l’impiego”. Pertanto i requisiti richiesti per definire lo “stato di disoccupazione” sono due:
- l’essere privi di impiego (componente soggettiva);
e
- dichiarare la propria immediata disponibilità allo svolgimento di attività lavorativa ed alla
partecipazione alle misure di politica attiva del lavoro (componente oggettiva).
Possono essere considerati “in stato di disoccupazione” anche:
- i lavoratori dipendenti, il cui reddito complessivo annuo lordo non supera gli 8.000 euro;
- i lavoratori autonomi, il cui reddito complessivo annuo lordo non supera i 4.800 euro.</t>
  </si>
  <si>
    <t>senza dimora+esclusione abitativa</t>
  </si>
  <si>
    <t>Senza dimora e colpito da esclusione abitativa</t>
  </si>
  <si>
    <t>studente</t>
  </si>
  <si>
    <t>Studente</t>
  </si>
  <si>
    <t>migrante</t>
  </si>
  <si>
    <t>Migrante</t>
  </si>
  <si>
    <t>inattivo diverso da studente</t>
  </si>
  <si>
    <t>Inattivo diverso da studente (casalinga/o, ritirato/a dal lavoro, inabile al lavoro, in servizio di leva o servizio civile, in altra condizione)</t>
  </si>
  <si>
    <t>minoranze</t>
  </si>
  <si>
    <t>Minoranze (comprese le comunità emarginate come i Rom); </t>
  </si>
  <si>
    <t>cittadino di Paesi Terzi</t>
  </si>
  <si>
    <t>Cittadini di Paesi Terzi</t>
  </si>
  <si>
    <t>origine straniera</t>
  </si>
  <si>
    <t>Partecipanti di origine straniera; </t>
  </si>
  <si>
    <t>altre vulnerabilità</t>
  </si>
  <si>
    <t>Altro tipo di vulnerabilità (se non rientra nelle precedenti, in questo caso da specificare tipo vulnerabilità)</t>
  </si>
  <si>
    <t>nessuna vulnerabilità</t>
  </si>
  <si>
    <t>Nessuna tipologia di vulnerabilità</t>
  </si>
  <si>
    <t>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</si>
</sst>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0"/>
      <name val="Arial"/>
    </font>
    <font>
      <sz val="10"/>
      <name val="Arial"/>
      <family val="2"/>
    </font>
    <font>
      <b/>
      <sz val="10"/>
      <name val="Arial"/>
      <family val="2"/>
    </font>
    <font>
      <sz val="10"/>
      <name val="Arial"/>
      <family val="2"/>
    </font>
    <font>
      <sz val="12"/>
      <name val="Calibri"/>
      <family val="2"/>
    </font>
    <font>
      <sz val="9"/>
      <name val="Arial"/>
      <family val="2"/>
    </font>
    <font>
      <b/>
      <sz val="9"/>
      <name val="Arial"/>
      <family val="2"/>
    </font>
    <font>
      <sz val="12"/>
      <name val="Arial"/>
      <family val="2"/>
    </font>
    <font>
      <b/>
      <vertAlign val="subscript"/>
      <sz val="10"/>
      <name val="Arial"/>
      <family val="2"/>
    </font>
    <font>
      <sz val="9"/>
      <color indexed="81"/>
      <name val="Tahoma"/>
      <family val="2"/>
    </font>
    <font>
      <b/>
      <sz val="9"/>
      <color indexed="81"/>
      <name val="Tahoma"/>
      <family val="2"/>
    </font>
    <font>
      <sz val="10"/>
      <color rgb="FFFF0000"/>
      <name val="Arial"/>
      <family val="2"/>
    </font>
    <font>
      <b/>
      <sz val="10"/>
      <color rgb="FFFF0000"/>
      <name val="Arial"/>
      <family val="2"/>
    </font>
    <font>
      <sz val="10"/>
      <color rgb="FFC00000"/>
      <name val="Arial"/>
      <family val="2"/>
    </font>
    <font>
      <b/>
      <sz val="10"/>
      <color theme="0"/>
      <name val="Arial"/>
      <family val="2"/>
    </font>
    <font>
      <sz val="8"/>
      <name val="Arial"/>
      <family val="2"/>
    </font>
    <font>
      <sz val="26"/>
      <name val="Arial"/>
      <family val="2"/>
    </font>
    <font>
      <vertAlign val="subscript"/>
      <sz val="26"/>
      <name val="Arial"/>
      <family val="2"/>
    </font>
    <font>
      <b/>
      <sz val="12"/>
      <name val="Arial"/>
      <family val="2"/>
    </font>
    <font>
      <sz val="26"/>
      <color theme="0"/>
      <name val="Arial"/>
      <family val="2"/>
    </font>
    <font>
      <vertAlign val="subscript"/>
      <sz val="26"/>
      <color theme="0"/>
      <name val="Arial"/>
      <family val="2"/>
    </font>
    <font>
      <sz val="10"/>
      <color theme="0"/>
      <name val="Arial"/>
      <family val="2"/>
    </font>
    <font>
      <sz val="10"/>
      <color rgb="FFFFFF00"/>
      <name val="Arial"/>
      <family val="2"/>
    </font>
    <font>
      <b/>
      <sz val="11"/>
      <color indexed="81"/>
      <name val="Tahoma"/>
      <family val="2"/>
    </font>
    <font>
      <b/>
      <sz val="12"/>
      <color indexed="81"/>
      <name val="Tahoma"/>
      <family val="2"/>
    </font>
    <font>
      <b/>
      <sz val="11"/>
      <name val="Arial"/>
      <family val="2"/>
    </font>
    <font>
      <b/>
      <vertAlign val="subscript"/>
      <sz val="11"/>
      <name val="Arial"/>
      <family val="2"/>
    </font>
    <font>
      <sz val="14"/>
      <name val="Arial"/>
      <family val="2"/>
    </font>
    <font>
      <sz val="11"/>
      <name val="Arial"/>
      <family val="2"/>
    </font>
    <font>
      <sz val="11"/>
      <color indexed="81"/>
      <name val="Tahoma"/>
      <family val="2"/>
    </font>
    <font>
      <sz val="18"/>
      <name val="Arial"/>
      <family val="2"/>
    </font>
    <font>
      <sz val="20"/>
      <name val="Arial"/>
      <family val="2"/>
    </font>
    <font>
      <b/>
      <vertAlign val="superscript"/>
      <sz val="10"/>
      <name val="Arial"/>
      <family val="2"/>
    </font>
    <font>
      <b/>
      <sz val="10"/>
      <color rgb="FFC00000"/>
      <name val="Arial"/>
      <family val="2"/>
    </font>
    <font>
      <b/>
      <sz val="8"/>
      <name val="Arial"/>
      <family val="2"/>
    </font>
    <font>
      <b/>
      <sz val="20"/>
      <name val="Arial"/>
      <family val="2"/>
    </font>
    <font>
      <i/>
      <sz val="11"/>
      <name val="Arial"/>
      <family val="2"/>
    </font>
    <font>
      <sz val="10"/>
      <name val="Calibri"/>
      <family val="2"/>
    </font>
    <font>
      <b/>
      <sz val="12"/>
      <color rgb="FFFF0000"/>
      <name val="Arial"/>
      <family val="2"/>
    </font>
    <font>
      <b/>
      <sz val="11"/>
      <color theme="1"/>
      <name val="Calibri"/>
      <family val="2"/>
      <scheme val="minor"/>
    </font>
    <font>
      <sz val="10"/>
      <color theme="1"/>
      <name val="Calibri"/>
      <family val="2"/>
      <scheme val="minor"/>
    </font>
    <font>
      <sz val="10"/>
      <color rgb="FF000000"/>
      <name val="Arial"/>
      <family val="2"/>
    </font>
  </fonts>
  <fills count="19">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theme="7" tint="0.59999389629810485"/>
        <bgColor indexed="64"/>
      </patternFill>
    </fill>
    <fill>
      <patternFill patternType="solid">
        <fgColor theme="7" tint="-0.49998474074526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92D050"/>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7" tint="-0.499984740745262"/>
      </left>
      <right style="thin">
        <color theme="7" tint="-0.499984740745262"/>
      </right>
      <top style="thin">
        <color theme="7" tint="-0.499984740745262"/>
      </top>
      <bottom style="thin">
        <color theme="7" tint="-0.499984740745262"/>
      </bottom>
      <diagonal/>
    </border>
    <border>
      <left style="thin">
        <color theme="6" tint="-0.499984740745262"/>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style="thin">
        <color theme="7" tint="-0.499984740745262"/>
      </left>
      <right/>
      <top style="thin">
        <color theme="7" tint="-0.499984740745262"/>
      </top>
      <bottom style="thin">
        <color theme="7" tint="-0.499984740745262"/>
      </bottom>
      <diagonal/>
    </border>
    <border>
      <left style="thin">
        <color theme="7" tint="-0.499984740745262"/>
      </left>
      <right style="thin">
        <color theme="7" tint="-0.499984740745262"/>
      </right>
      <top style="thin">
        <color theme="7" tint="-0.499984740745262"/>
      </top>
      <bottom/>
      <diagonal/>
    </border>
    <border>
      <left style="thin">
        <color theme="7" tint="-0.499984740745262"/>
      </left>
      <right/>
      <top style="thin">
        <color theme="7" tint="-0.499984740745262"/>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n">
        <color theme="9" tint="-0.24994659260841701"/>
      </right>
      <top style="thin">
        <color rgb="FFC00000"/>
      </top>
      <bottom style="thin">
        <color theme="9" tint="-0.24994659260841701"/>
      </bottom>
      <diagonal/>
    </border>
    <border>
      <left/>
      <right/>
      <top style="thin">
        <color theme="6" tint="-0.499984740745262"/>
      </top>
      <bottom style="thin">
        <color theme="6" tint="-0.499984740745262"/>
      </bottom>
      <diagonal/>
    </border>
    <border>
      <left style="thin">
        <color theme="9" tint="-0.24994659260841701"/>
      </left>
      <right/>
      <top style="thin">
        <color theme="9" tint="-0.24994659260841701"/>
      </top>
      <bottom style="thin">
        <color theme="9" tint="-0.24994659260841701"/>
      </bottom>
      <diagonal/>
    </border>
    <border>
      <left/>
      <right/>
      <top style="thin">
        <color theme="9" tint="-0.24994659260841701"/>
      </top>
      <bottom style="thin">
        <color theme="9" tint="-0.24994659260841701"/>
      </bottom>
      <diagonal/>
    </border>
    <border>
      <left style="thin">
        <color theme="7" tint="-0.499984740745262"/>
      </left>
      <right style="thin">
        <color theme="7" tint="-0.499984740745262"/>
      </right>
      <top/>
      <bottom/>
      <diagonal/>
    </border>
    <border>
      <left style="thin">
        <color theme="7" tint="-0.499984740745262"/>
      </left>
      <right style="thin">
        <color theme="7" tint="-0.499984740745262"/>
      </right>
      <top/>
      <bottom style="thin">
        <color theme="7" tint="-0.499984740745262"/>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theme="9" tint="-0.24994659260841701"/>
      </left>
      <right/>
      <top style="thin">
        <color rgb="FFC00000"/>
      </top>
      <bottom style="thin">
        <color theme="9" tint="-0.24994659260841701"/>
      </bottom>
      <diagonal/>
    </border>
    <border>
      <left/>
      <right/>
      <top style="thin">
        <color theme="9" tint="-0.249977111117893"/>
      </top>
      <bottom/>
      <diagonal/>
    </border>
    <border>
      <left style="thin">
        <color theme="9" tint="-0.249977111117893"/>
      </left>
      <right style="thin">
        <color theme="9" tint="-0.249977111117893"/>
      </right>
      <top/>
      <bottom/>
      <diagonal/>
    </border>
    <border>
      <left style="thin">
        <color theme="9" tint="-0.249977111117893"/>
      </left>
      <right style="thin">
        <color theme="9" tint="-0.249977111117893"/>
      </right>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style="thin">
        <color indexed="64"/>
      </left>
      <right style="thin">
        <color indexed="64"/>
      </right>
      <top style="thin">
        <color indexed="64"/>
      </top>
      <bottom/>
      <diagonal/>
    </border>
    <border>
      <left/>
      <right/>
      <top style="thin">
        <color indexed="64"/>
      </top>
      <bottom/>
      <diagonal/>
    </border>
    <border>
      <left style="thin">
        <color theme="9" tint="-0.24994659260841701"/>
      </left>
      <right style="thin">
        <color theme="9" tint="-0.24994659260841701"/>
      </right>
      <top/>
      <bottom style="thin">
        <color theme="9" tint="-0.24994659260841701"/>
      </bottom>
      <diagonal/>
    </border>
    <border>
      <left style="thin">
        <color indexed="64"/>
      </left>
      <right style="thin">
        <color indexed="64"/>
      </right>
      <top/>
      <bottom style="thin">
        <color indexed="64"/>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bottom style="thin">
        <color theme="6" tint="-0.499984740745262"/>
      </bottom>
      <diagonal/>
    </border>
    <border>
      <left/>
      <right style="thin">
        <color theme="9" tint="-0.24994659260841701"/>
      </right>
      <top style="thin">
        <color rgb="FFC00000"/>
      </top>
      <bottom style="thin">
        <color theme="9" tint="-0.24994659260841701"/>
      </bottom>
      <diagonal/>
    </border>
    <border>
      <left style="thin">
        <color indexed="64"/>
      </left>
      <right style="thin">
        <color indexed="64"/>
      </right>
      <top/>
      <bottom/>
      <diagonal/>
    </border>
    <border>
      <left style="thin">
        <color theme="6" tint="-0.499984740745262"/>
      </left>
      <right style="thin">
        <color theme="6" tint="-0.499984740745262"/>
      </right>
      <top/>
      <bottom/>
      <diagonal/>
    </border>
    <border>
      <left style="thin">
        <color theme="6" tint="-0.499984740745262"/>
      </left>
      <right/>
      <top style="thin">
        <color theme="6" tint="-0.499984740745262"/>
      </top>
      <bottom/>
      <diagonal/>
    </border>
    <border>
      <left style="thin">
        <color theme="6" tint="-0.499984740745262"/>
      </left>
      <right/>
      <top/>
      <bottom/>
      <diagonal/>
    </border>
    <border>
      <left style="thin">
        <color theme="6" tint="-0.499984740745262"/>
      </left>
      <right/>
      <top/>
      <bottom style="thin">
        <color theme="6" tint="-0.499984740745262"/>
      </bottom>
      <diagonal/>
    </border>
    <border>
      <left/>
      <right style="medium">
        <color indexed="64"/>
      </right>
      <top style="medium">
        <color indexed="64"/>
      </top>
      <bottom/>
      <diagonal/>
    </border>
    <border>
      <left/>
      <right/>
      <top/>
      <bottom style="thin">
        <color theme="6" tint="-0.499984740745262"/>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theme="7" tint="-0.499984740745262"/>
      </top>
      <bottom/>
      <diagonal/>
    </border>
    <border>
      <left/>
      <right/>
      <top/>
      <bottom style="thin">
        <color theme="7" tint="-0.499984740745262"/>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style="thin">
        <color theme="7" tint="-0.499984740745262"/>
      </left>
      <right/>
      <top/>
      <bottom style="thin">
        <color theme="7" tint="-0.4999847407452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theme="7" tint="-0.499984740745262"/>
      </right>
      <top style="medium">
        <color indexed="64"/>
      </top>
      <bottom style="thin">
        <color theme="7" tint="-0.499984740745262"/>
      </bottom>
      <diagonal/>
    </border>
    <border>
      <left/>
      <right style="thin">
        <color theme="7" tint="-0.499984740745262"/>
      </right>
      <top style="medium">
        <color indexed="64"/>
      </top>
      <bottom style="thin">
        <color theme="7" tint="-0.499984740745262"/>
      </bottom>
      <diagonal/>
    </border>
    <border>
      <left style="thin">
        <color theme="7" tint="-0.499984740745262"/>
      </left>
      <right style="thin">
        <color theme="7" tint="-0.499984740745262"/>
      </right>
      <top style="medium">
        <color indexed="64"/>
      </top>
      <bottom/>
      <diagonal/>
    </border>
    <border>
      <left style="thin">
        <color theme="7" tint="-0.499984740745262"/>
      </left>
      <right/>
      <top style="medium">
        <color indexed="64"/>
      </top>
      <bottom/>
      <diagonal/>
    </border>
    <border>
      <left style="medium">
        <color indexed="64"/>
      </left>
      <right style="thin">
        <color theme="7" tint="-0.499984740745262"/>
      </right>
      <top style="thin">
        <color theme="7" tint="-0.499984740745262"/>
      </top>
      <bottom style="thin">
        <color theme="7" tint="-0.499984740745262"/>
      </bottom>
      <diagonal/>
    </border>
    <border>
      <left style="medium">
        <color indexed="64"/>
      </left>
      <right style="thin">
        <color theme="7" tint="-0.499984740745262"/>
      </right>
      <top style="thin">
        <color theme="7" tint="-0.499984740745262"/>
      </top>
      <bottom/>
      <diagonal/>
    </border>
    <border>
      <left style="medium">
        <color indexed="64"/>
      </left>
      <right style="thin">
        <color theme="7" tint="-0.499984740745262"/>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theme="9"/>
      </left>
      <right style="thin">
        <color theme="9"/>
      </right>
      <top style="thin">
        <color theme="9"/>
      </top>
      <bottom style="thin">
        <color theme="9"/>
      </bottom>
      <diagonal/>
    </border>
    <border>
      <left style="thin">
        <color theme="9" tint="-0.24994659260841701"/>
      </left>
      <right/>
      <top/>
      <bottom style="thin">
        <color theme="9" tint="-0.24994659260841701"/>
      </bottom>
      <diagonal/>
    </border>
    <border>
      <left style="thin">
        <color theme="7" tint="-0.499984740745262"/>
      </left>
      <right/>
      <top/>
      <bottom/>
      <diagonal/>
    </border>
    <border>
      <left/>
      <right style="thin">
        <color rgb="FF002060"/>
      </right>
      <top style="thin">
        <color theme="6" tint="-0.499984740745262"/>
      </top>
      <bottom style="thin">
        <color theme="6" tint="-0.499984740745262"/>
      </bottom>
      <diagonal/>
    </border>
    <border>
      <left/>
      <right style="thin">
        <color theme="6" tint="-0.499984740745262"/>
      </right>
      <top/>
      <bottom style="thin">
        <color theme="6" tint="-0.499984740745262"/>
      </bottom>
      <diagonal/>
    </border>
    <border>
      <left/>
      <right style="thin">
        <color theme="9" tint="-0.249977111117893"/>
      </right>
      <top style="thin">
        <color theme="9" tint="-0.24994659260841701"/>
      </top>
      <bottom style="thin">
        <color theme="9" tint="-0.24994659260841701"/>
      </bottom>
      <diagonal/>
    </border>
    <border>
      <left/>
      <right style="thin">
        <color rgb="FF002060"/>
      </right>
      <top/>
      <bottom style="thin">
        <color rgb="FF002060"/>
      </bottom>
      <diagonal/>
    </border>
    <border>
      <left/>
      <right style="thin">
        <color theme="6" tint="-0.499984740745262"/>
      </right>
      <top style="thin">
        <color theme="6" tint="-0.499984740745262"/>
      </top>
      <bottom/>
      <diagonal/>
    </border>
    <border>
      <left/>
      <right style="thin">
        <color rgb="FF002060"/>
      </right>
      <top/>
      <bottom style="thin">
        <color theme="6" tint="-0.499984740745262"/>
      </bottom>
      <diagonal/>
    </border>
    <border>
      <left/>
      <right style="thin">
        <color theme="7" tint="-0.499984740745262"/>
      </right>
      <top style="thin">
        <color theme="7" tint="-0.499984740745262"/>
      </top>
      <bottom/>
      <diagonal/>
    </border>
    <border>
      <left/>
      <right style="thin">
        <color theme="7" tint="-0.499984740745262"/>
      </right>
      <top/>
      <bottom style="thin">
        <color theme="7" tint="-0.4999847407452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theme="7" tint="-0.499984740745262"/>
      </left>
      <right style="thin">
        <color theme="7" tint="-0.499984740745262"/>
      </right>
      <top style="medium">
        <color indexed="64"/>
      </top>
      <bottom style="thin">
        <color theme="7" tint="-0.499984740745262"/>
      </bottom>
      <diagonal/>
    </border>
    <border>
      <left style="thin">
        <color theme="7" tint="-0.499984740745262"/>
      </left>
      <right style="medium">
        <color indexed="64"/>
      </right>
      <top style="medium">
        <color indexed="64"/>
      </top>
      <bottom style="thin">
        <color theme="7" tint="-0.499984740745262"/>
      </bottom>
      <diagonal/>
    </border>
    <border>
      <left style="medium">
        <color indexed="64"/>
      </left>
      <right style="thin">
        <color indexed="64"/>
      </right>
      <top style="thin">
        <color indexed="64"/>
      </top>
      <bottom style="thin">
        <color indexed="64"/>
      </bottom>
      <diagonal/>
    </border>
    <border>
      <left style="thin">
        <color theme="7" tint="-0.499984740745262"/>
      </left>
      <right style="medium">
        <color indexed="64"/>
      </right>
      <top style="thin">
        <color theme="7" tint="-0.499984740745262"/>
      </top>
      <bottom style="thin">
        <color theme="7" tint="-0.499984740745262"/>
      </bottom>
      <diagonal/>
    </border>
    <border>
      <left style="thin">
        <color indexed="64"/>
      </left>
      <right style="thin">
        <color indexed="64"/>
      </right>
      <top style="thin">
        <color indexed="64"/>
      </top>
      <bottom style="medium">
        <color indexed="64"/>
      </bottom>
      <diagonal/>
    </border>
    <border>
      <left style="thin">
        <color theme="7" tint="-0.499984740745262"/>
      </left>
      <right style="thin">
        <color theme="7" tint="-0.499984740745262"/>
      </right>
      <top style="thin">
        <color theme="7" tint="-0.499984740745262"/>
      </top>
      <bottom style="medium">
        <color indexed="64"/>
      </bottom>
      <diagonal/>
    </border>
    <border>
      <left style="thin">
        <color theme="7" tint="-0.499984740745262"/>
      </left>
      <right style="medium">
        <color indexed="64"/>
      </right>
      <top style="thin">
        <color theme="7" tint="-0.499984740745262"/>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theme="7" tint="-0.499984740745262"/>
      </left>
      <right style="medium">
        <color indexed="64"/>
      </right>
      <top style="thin">
        <color theme="7" tint="-0.499984740745262"/>
      </top>
      <bottom/>
      <diagonal/>
    </border>
    <border>
      <left style="thin">
        <color theme="7" tint="-0.499984740745262"/>
      </left>
      <right style="medium">
        <color indexed="64"/>
      </right>
      <top/>
      <bottom style="thin">
        <color theme="7" tint="-0.499984740745262"/>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theme="6" tint="-0.499984740745262"/>
      </right>
      <top style="medium">
        <color indexed="64"/>
      </top>
      <bottom/>
      <diagonal/>
    </border>
    <border>
      <left style="thin">
        <color theme="6" tint="-0.499984740745262"/>
      </left>
      <right style="thin">
        <color theme="6" tint="-0.499984740745262"/>
      </right>
      <top style="medium">
        <color indexed="64"/>
      </top>
      <bottom style="thin">
        <color theme="6" tint="-0.499984740745262"/>
      </bottom>
      <diagonal/>
    </border>
    <border>
      <left style="thin">
        <color theme="6" tint="-0.499984740745262"/>
      </left>
      <right style="medium">
        <color indexed="64"/>
      </right>
      <top style="medium">
        <color indexed="64"/>
      </top>
      <bottom style="thin">
        <color theme="6" tint="-0.499984740745262"/>
      </bottom>
      <diagonal/>
    </border>
    <border>
      <left style="medium">
        <color indexed="64"/>
      </left>
      <right style="thin">
        <color theme="6" tint="-0.499984740745262"/>
      </right>
      <top/>
      <bottom/>
      <diagonal/>
    </border>
    <border>
      <left style="thin">
        <color theme="6" tint="-0.499984740745262"/>
      </left>
      <right style="medium">
        <color indexed="64"/>
      </right>
      <top style="thin">
        <color theme="6" tint="-0.499984740745262"/>
      </top>
      <bottom style="thin">
        <color theme="6" tint="-0.499984740745262"/>
      </bottom>
      <diagonal/>
    </border>
    <border>
      <left style="medium">
        <color indexed="64"/>
      </left>
      <right style="thin">
        <color theme="6" tint="-0.499984740745262"/>
      </right>
      <top/>
      <bottom style="medium">
        <color indexed="64"/>
      </bottom>
      <diagonal/>
    </border>
    <border>
      <left style="thin">
        <color theme="6" tint="-0.499984740745262"/>
      </left>
      <right style="thin">
        <color theme="6" tint="-0.499984740745262"/>
      </right>
      <top style="thin">
        <color theme="6" tint="-0.499984740745262"/>
      </top>
      <bottom style="medium">
        <color indexed="64"/>
      </bottom>
      <diagonal/>
    </border>
    <border>
      <left style="thin">
        <color theme="6" tint="-0.499984740745262"/>
      </left>
      <right style="medium">
        <color indexed="64"/>
      </right>
      <top style="thin">
        <color theme="6" tint="-0.499984740745262"/>
      </top>
      <bottom style="medium">
        <color indexed="64"/>
      </bottom>
      <diagonal/>
    </border>
    <border>
      <left/>
      <right style="thin">
        <color theme="6" tint="-0.499984740745262"/>
      </right>
      <top style="medium">
        <color indexed="64"/>
      </top>
      <bottom style="thin">
        <color theme="6" tint="-0.499984740745262"/>
      </bottom>
      <diagonal/>
    </border>
    <border>
      <left/>
      <right style="thin">
        <color theme="6" tint="-0.499984740745262"/>
      </right>
      <top style="thin">
        <color theme="6" tint="-0.499984740745262"/>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theme="6" tint="-0.499984740745262"/>
      </right>
      <top/>
      <bottom/>
      <diagonal/>
    </border>
    <border>
      <left style="thin">
        <color theme="6" tint="-0.499984740745262"/>
      </left>
      <right style="medium">
        <color indexed="64"/>
      </right>
      <top style="thin">
        <color theme="6" tint="-0.499984740745262"/>
      </top>
      <bottom/>
      <diagonal/>
    </border>
    <border>
      <left style="thin">
        <color theme="9" tint="-0.24994659260841701"/>
      </left>
      <right style="thin">
        <color theme="9" tint="-0.24994659260841701"/>
      </right>
      <top style="thin">
        <color rgb="FFC00000"/>
      </top>
      <bottom/>
      <diagonal/>
    </border>
    <border>
      <left style="thin">
        <color theme="9" tint="-0.24994659260841701"/>
      </left>
      <right/>
      <top style="thin">
        <color rgb="FFC00000"/>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theme="7"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theme="7" tint="-0.249977111117893"/>
      </bottom>
      <diagonal/>
    </border>
    <border>
      <left style="medium">
        <color indexed="64"/>
      </left>
      <right style="medium">
        <color indexed="64"/>
      </right>
      <top style="thin">
        <color theme="7" tint="-0.249977111117893"/>
      </top>
      <bottom style="thin">
        <color theme="7" tint="-0.249977111117893"/>
      </bottom>
      <diagonal/>
    </border>
    <border>
      <left style="medium">
        <color indexed="64"/>
      </left>
      <right style="medium">
        <color indexed="64"/>
      </right>
      <top style="thin">
        <color theme="7" tint="-0.249977111117893"/>
      </top>
      <bottom style="medium">
        <color indexed="64"/>
      </bottom>
      <diagonal/>
    </border>
    <border>
      <left style="medium">
        <color indexed="64"/>
      </left>
      <right style="medium">
        <color indexed="64"/>
      </right>
      <top style="thin">
        <color theme="7" tint="-0.249977111117893"/>
      </top>
      <bottom/>
      <diagonal/>
    </border>
    <border>
      <left style="medium">
        <color indexed="64"/>
      </left>
      <right style="medium">
        <color indexed="64"/>
      </right>
      <top/>
      <bottom style="thin">
        <color theme="6" tint="-0.249977111117893"/>
      </bottom>
      <diagonal/>
    </border>
    <border>
      <left style="medium">
        <color indexed="64"/>
      </left>
      <right style="medium">
        <color indexed="64"/>
      </right>
      <top style="thin">
        <color theme="6" tint="-0.249977111117893"/>
      </top>
      <bottom/>
      <diagonal/>
    </border>
    <border>
      <left style="medium">
        <color indexed="64"/>
      </left>
      <right style="medium">
        <color indexed="64"/>
      </right>
      <top style="thin">
        <color theme="6" tint="-0.499984740745262"/>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theme="6" tint="-0.499984740745262"/>
      </bottom>
      <diagonal/>
    </border>
    <border>
      <left style="medium">
        <color indexed="64"/>
      </left>
      <right style="medium">
        <color indexed="64"/>
      </right>
      <top style="medium">
        <color indexed="64"/>
      </top>
      <bottom style="thin">
        <color theme="6" tint="-0.249977111117893"/>
      </bottom>
      <diagonal/>
    </border>
    <border>
      <left style="medium">
        <color indexed="64"/>
      </left>
      <right style="medium">
        <color indexed="64"/>
      </right>
      <top style="thin">
        <color theme="6" tint="-0.249977111117893"/>
      </top>
      <bottom style="thin">
        <color theme="6" tint="-0.249977111117893"/>
      </bottom>
      <diagonal/>
    </border>
    <border>
      <left style="medium">
        <color indexed="64"/>
      </left>
      <right style="medium">
        <color indexed="64"/>
      </right>
      <top style="medium">
        <color indexed="64"/>
      </top>
      <bottom style="thin">
        <color theme="9" tint="-0.249977111117893"/>
      </bottom>
      <diagonal/>
    </border>
    <border>
      <left style="medium">
        <color indexed="64"/>
      </left>
      <right style="medium">
        <color indexed="64"/>
      </right>
      <top style="thin">
        <color theme="9" tint="-0.249977111117893"/>
      </top>
      <bottom style="thin">
        <color theme="9" tint="-0.249977111117893"/>
      </bottom>
      <diagonal/>
    </border>
    <border>
      <left style="medium">
        <color indexed="64"/>
      </left>
      <right style="medium">
        <color indexed="64"/>
      </right>
      <top style="thin">
        <color theme="9" tint="-0.249977111117893"/>
      </top>
      <bottom/>
      <diagonal/>
    </border>
    <border>
      <left style="medium">
        <color indexed="64"/>
      </left>
      <right style="medium">
        <color indexed="64"/>
      </right>
      <top style="thin">
        <color theme="9" tint="-0.249977111117893"/>
      </top>
      <bottom style="medium">
        <color indexed="64"/>
      </bottom>
      <diagonal/>
    </border>
    <border>
      <left style="medium">
        <color indexed="64"/>
      </left>
      <right style="medium">
        <color indexed="64"/>
      </right>
      <top/>
      <bottom style="thin">
        <color theme="9" tint="-0.249977111117893"/>
      </bottom>
      <diagonal/>
    </border>
    <border>
      <left/>
      <right style="thin">
        <color rgb="FF002060"/>
      </right>
      <top style="medium">
        <color indexed="64"/>
      </top>
      <bottom/>
      <diagonal/>
    </border>
    <border>
      <left style="thin">
        <color rgb="FF002060"/>
      </left>
      <right style="thin">
        <color rgb="FF002060"/>
      </right>
      <top style="medium">
        <color indexed="64"/>
      </top>
      <bottom/>
      <diagonal/>
    </border>
    <border>
      <left style="thin">
        <color rgb="FF002060"/>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cellStyleXfs>
  <cellXfs count="581">
    <xf numFmtId="0" fontId="0" fillId="0" borderId="0" xfId="0"/>
    <xf numFmtId="0" fontId="0" fillId="0" borderId="0" xfId="0" applyAlignment="1">
      <alignment wrapText="1"/>
    </xf>
    <xf numFmtId="0" fontId="3" fillId="0" borderId="0" xfId="0" applyFont="1" applyAlignment="1">
      <alignment wrapText="1"/>
    </xf>
    <xf numFmtId="2" fontId="0" fillId="0" borderId="0" xfId="0" applyNumberFormat="1"/>
    <xf numFmtId="0" fontId="2" fillId="0" borderId="5" xfId="0" applyFont="1" applyBorder="1" applyAlignment="1">
      <alignment horizontal="center" vertical="center"/>
    </xf>
    <xf numFmtId="0" fontId="11" fillId="4" borderId="5"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0" fillId="4" borderId="5" xfId="0" applyFill="1" applyBorder="1" applyAlignment="1">
      <alignment wrapText="1"/>
    </xf>
    <xf numFmtId="2" fontId="0" fillId="0" borderId="1" xfId="0" applyNumberFormat="1" applyBorder="1"/>
    <xf numFmtId="0" fontId="3" fillId="0" borderId="9" xfId="0" applyFont="1" applyBorder="1"/>
    <xf numFmtId="0" fontId="1" fillId="2" borderId="9" xfId="0" applyFont="1" applyFill="1" applyBorder="1"/>
    <xf numFmtId="0" fontId="3" fillId="0" borderId="9" xfId="0" applyFont="1" applyBorder="1" applyAlignment="1">
      <alignment wrapText="1"/>
    </xf>
    <xf numFmtId="0" fontId="1" fillId="0" borderId="9" xfId="0" applyFont="1" applyBorder="1" applyAlignment="1">
      <alignment vertical="center" wrapText="1"/>
    </xf>
    <xf numFmtId="0" fontId="1" fillId="0" borderId="9" xfId="0" applyFont="1" applyBorder="1"/>
    <xf numFmtId="0" fontId="2" fillId="5" borderId="1" xfId="0" applyFont="1" applyFill="1" applyBorder="1" applyAlignment="1">
      <alignment horizontal="center"/>
    </xf>
    <xf numFmtId="0" fontId="7" fillId="0" borderId="0" xfId="0" applyFont="1"/>
    <xf numFmtId="0" fontId="1" fillId="0" borderId="12" xfId="0" applyFont="1" applyBorder="1" applyAlignment="1">
      <alignment vertical="center" wrapText="1"/>
    </xf>
    <xf numFmtId="2" fontId="5" fillId="0" borderId="0" xfId="0" applyNumberFormat="1" applyFont="1"/>
    <xf numFmtId="0" fontId="5" fillId="0" borderId="0" xfId="0" applyFont="1"/>
    <xf numFmtId="0" fontId="3"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0" borderId="7" xfId="0" applyFont="1" applyBorder="1" applyAlignment="1">
      <alignment horizontal="center" vertical="center"/>
    </xf>
    <xf numFmtId="0" fontId="0" fillId="0" borderId="0" xfId="0" applyAlignment="1">
      <alignment horizontal="left"/>
    </xf>
    <xf numFmtId="0" fontId="2" fillId="10" borderId="5" xfId="0" applyFont="1" applyFill="1" applyBorder="1" applyAlignment="1">
      <alignment horizontal="center" vertical="center" wrapText="1"/>
    </xf>
    <xf numFmtId="0" fontId="2" fillId="10" borderId="7" xfId="0" applyFont="1" applyFill="1" applyBorder="1" applyAlignment="1">
      <alignment horizontal="center" vertical="center" wrapText="1"/>
    </xf>
    <xf numFmtId="0" fontId="2" fillId="11" borderId="7" xfId="0" applyFont="1" applyFill="1" applyBorder="1" applyAlignment="1">
      <alignment horizontal="center" wrapText="1"/>
    </xf>
    <xf numFmtId="2" fontId="2" fillId="11" borderId="8" xfId="0" applyNumberFormat="1" applyFont="1" applyFill="1" applyBorder="1" applyAlignment="1">
      <alignment horizontal="center" wrapText="1"/>
    </xf>
    <xf numFmtId="2" fontId="2" fillId="11" borderId="14" xfId="0" applyNumberFormat="1" applyFont="1" applyFill="1" applyBorder="1" applyAlignment="1">
      <alignment horizontal="center" wrapText="1"/>
    </xf>
    <xf numFmtId="0" fontId="2" fillId="0" borderId="12" xfId="0" applyFont="1" applyBorder="1" applyAlignment="1">
      <alignment horizontal="center" vertical="center" wrapText="1"/>
    </xf>
    <xf numFmtId="0" fontId="12" fillId="14" borderId="9" xfId="0" applyFont="1" applyFill="1" applyBorder="1" applyAlignment="1">
      <alignment horizontal="center" vertical="center"/>
    </xf>
    <xf numFmtId="2" fontId="14" fillId="14" borderId="9" xfId="0" applyNumberFormat="1" applyFont="1" applyFill="1" applyBorder="1" applyAlignment="1">
      <alignment horizontal="center" vertical="center"/>
    </xf>
    <xf numFmtId="0" fontId="12" fillId="14" borderId="11" xfId="0" applyFont="1" applyFill="1" applyBorder="1" applyAlignment="1">
      <alignment horizontal="center" vertical="center"/>
    </xf>
    <xf numFmtId="2" fontId="14" fillId="14" borderId="11" xfId="0" applyNumberFormat="1" applyFont="1" applyFill="1" applyBorder="1" applyAlignment="1">
      <alignment horizontal="center" vertical="center"/>
    </xf>
    <xf numFmtId="0" fontId="21" fillId="0" borderId="0" xfId="0" applyFont="1"/>
    <xf numFmtId="0" fontId="2" fillId="8" borderId="13" xfId="0" applyFont="1" applyFill="1" applyBorder="1" applyAlignment="1">
      <alignment horizontal="center" vertical="center"/>
    </xf>
    <xf numFmtId="0" fontId="2" fillId="8" borderId="13" xfId="0" applyFont="1" applyFill="1" applyBorder="1" applyAlignment="1">
      <alignment horizontal="center" vertical="center" wrapText="1"/>
    </xf>
    <xf numFmtId="0" fontId="2" fillId="8" borderId="22" xfId="0" applyFont="1" applyFill="1" applyBorder="1" applyAlignment="1">
      <alignment horizontal="center" vertical="center" wrapText="1"/>
    </xf>
    <xf numFmtId="2" fontId="2" fillId="7" borderId="12" xfId="0" applyNumberFormat="1" applyFont="1" applyFill="1" applyBorder="1" applyAlignment="1">
      <alignment horizontal="center"/>
    </xf>
    <xf numFmtId="0" fontId="1" fillId="0" borderId="0" xfId="0" applyFont="1"/>
    <xf numFmtId="0" fontId="1" fillId="0" borderId="12" xfId="0" applyFont="1" applyBorder="1" applyAlignment="1">
      <alignment horizontal="center" vertical="center"/>
    </xf>
    <xf numFmtId="0" fontId="1" fillId="0" borderId="15" xfId="0" applyFont="1" applyBorder="1"/>
    <xf numFmtId="0" fontId="1" fillId="7" borderId="12" xfId="0" applyFont="1" applyFill="1" applyBorder="1" applyAlignment="1">
      <alignment horizontal="center"/>
    </xf>
    <xf numFmtId="2" fontId="2" fillId="7" borderId="15" xfId="0" applyNumberFormat="1" applyFont="1" applyFill="1" applyBorder="1" applyAlignment="1">
      <alignment horizontal="center"/>
    </xf>
    <xf numFmtId="0" fontId="1" fillId="0" borderId="12" xfId="0" applyFont="1" applyBorder="1" applyAlignment="1">
      <alignment horizontal="center"/>
    </xf>
    <xf numFmtId="0" fontId="1" fillId="0" borderId="23" xfId="0" applyFont="1" applyBorder="1"/>
    <xf numFmtId="0" fontId="1" fillId="0" borderId="12" xfId="0" applyFont="1" applyBorder="1"/>
    <xf numFmtId="0" fontId="2" fillId="3" borderId="5" xfId="0" applyFont="1" applyFill="1" applyBorder="1" applyAlignment="1">
      <alignment horizontal="center" vertical="center" wrapText="1"/>
    </xf>
    <xf numFmtId="2" fontId="0" fillId="0" borderId="27" xfId="0" applyNumberFormat="1" applyBorder="1"/>
    <xf numFmtId="0" fontId="2" fillId="2" borderId="28" xfId="0" applyFont="1" applyFill="1" applyBorder="1" applyAlignment="1">
      <alignment horizontal="left" wrapText="1"/>
    </xf>
    <xf numFmtId="2" fontId="0" fillId="2" borderId="28" xfId="0" applyNumberFormat="1" applyFill="1" applyBorder="1"/>
    <xf numFmtId="0" fontId="2" fillId="11" borderId="1" xfId="0" applyFont="1" applyFill="1" applyBorder="1" applyAlignment="1">
      <alignment horizontal="left" wrapText="1"/>
    </xf>
    <xf numFmtId="0" fontId="2" fillId="11" borderId="27" xfId="0" applyFont="1" applyFill="1" applyBorder="1" applyAlignment="1">
      <alignment horizontal="left" wrapText="1"/>
    </xf>
    <xf numFmtId="0" fontId="2" fillId="15" borderId="1" xfId="0" applyFont="1" applyFill="1" applyBorder="1"/>
    <xf numFmtId="2" fontId="1" fillId="0" borderId="30" xfId="0" applyNumberFormat="1" applyFont="1" applyBorder="1" applyAlignment="1">
      <alignment horizontal="center"/>
    </xf>
    <xf numFmtId="2" fontId="1" fillId="0" borderId="1" xfId="0" applyNumberFormat="1" applyFont="1" applyBorder="1" applyAlignment="1">
      <alignment horizontal="center"/>
    </xf>
    <xf numFmtId="2" fontId="2" fillId="15" borderId="1" xfId="0" applyNumberFormat="1" applyFont="1" applyFill="1" applyBorder="1" applyAlignment="1">
      <alignment horizontal="center"/>
    </xf>
    <xf numFmtId="0" fontId="18" fillId="15" borderId="1" xfId="0" applyFont="1" applyFill="1" applyBorder="1" applyAlignment="1">
      <alignment horizontal="center"/>
    </xf>
    <xf numFmtId="0" fontId="2" fillId="0" borderId="0" xfId="0" applyFont="1" applyAlignment="1">
      <alignment horizontal="center" vertical="center" wrapText="1"/>
    </xf>
    <xf numFmtId="0" fontId="18" fillId="0" borderId="0" xfId="0" applyFont="1" applyAlignment="1">
      <alignment horizontal="center"/>
    </xf>
    <xf numFmtId="0" fontId="0" fillId="0" borderId="0" xfId="0" applyAlignment="1">
      <alignment horizontal="center"/>
    </xf>
    <xf numFmtId="0" fontId="2" fillId="0" borderId="0" xfId="0" applyFont="1" applyAlignment="1">
      <alignment horizontal="center" vertical="center"/>
    </xf>
    <xf numFmtId="2" fontId="0" fillId="0" borderId="1" xfId="0" applyNumberFormat="1" applyBorder="1" applyAlignment="1">
      <alignment horizontal="center"/>
    </xf>
    <xf numFmtId="2" fontId="0" fillId="0" borderId="1" xfId="0" applyNumberFormat="1" applyBorder="1" applyAlignment="1">
      <alignment horizontal="center" vertical="center"/>
    </xf>
    <xf numFmtId="2" fontId="0" fillId="0" borderId="0" xfId="0" applyNumberFormat="1" applyAlignment="1">
      <alignment horizontal="center" vertical="center"/>
    </xf>
    <xf numFmtId="2" fontId="2" fillId="7" borderId="12" xfId="0" applyNumberFormat="1" applyFont="1" applyFill="1" applyBorder="1" applyAlignment="1">
      <alignment horizontal="center" vertical="center"/>
    </xf>
    <xf numFmtId="2" fontId="2" fillId="7" borderId="15" xfId="0" applyNumberFormat="1" applyFont="1" applyFill="1" applyBorder="1" applyAlignment="1">
      <alignment horizontal="center" vertical="center"/>
    </xf>
    <xf numFmtId="0" fontId="0" fillId="0" borderId="0" xfId="0" applyAlignment="1">
      <alignment vertical="center" wrapText="1"/>
    </xf>
    <xf numFmtId="0" fontId="0" fillId="2" borderId="0" xfId="0" applyFill="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pplyProtection="1">
      <alignment horizontal="center" vertical="center" wrapText="1"/>
      <protection locked="0"/>
    </xf>
    <xf numFmtId="0" fontId="22" fillId="0" borderId="0" xfId="0" applyFont="1"/>
    <xf numFmtId="0" fontId="0" fillId="0" borderId="0" xfId="0" applyAlignment="1">
      <alignment horizontal="left" vertical="center"/>
    </xf>
    <xf numFmtId="0" fontId="1" fillId="2" borderId="0" xfId="0" applyFont="1" applyFill="1"/>
    <xf numFmtId="0" fontId="7" fillId="0" borderId="48" xfId="0" applyFont="1" applyBorder="1"/>
    <xf numFmtId="2" fontId="0" fillId="0" borderId="3" xfId="0" applyNumberFormat="1" applyBorder="1"/>
    <xf numFmtId="0" fontId="19" fillId="2" borderId="0" xfId="0" applyFont="1" applyFill="1" applyAlignment="1">
      <alignment vertical="center"/>
    </xf>
    <xf numFmtId="0" fontId="1" fillId="0" borderId="9" xfId="0" applyFont="1" applyBorder="1" applyAlignment="1">
      <alignment wrapText="1"/>
    </xf>
    <xf numFmtId="2" fontId="14" fillId="14" borderId="0" xfId="0" applyNumberFormat="1" applyFont="1" applyFill="1" applyAlignment="1">
      <alignment horizontal="center" vertical="center"/>
    </xf>
    <xf numFmtId="0" fontId="2" fillId="5" borderId="1" xfId="0" applyFont="1" applyFill="1" applyBorder="1" applyAlignment="1">
      <alignment horizontal="center" vertical="center"/>
    </xf>
    <xf numFmtId="0" fontId="12" fillId="14" borderId="49" xfId="0" applyFont="1" applyFill="1" applyBorder="1" applyAlignment="1">
      <alignment horizontal="center" vertical="center"/>
    </xf>
    <xf numFmtId="0" fontId="18" fillId="0" borderId="0" xfId="0" applyFont="1" applyAlignment="1">
      <alignment horizontal="left" vertical="center"/>
    </xf>
    <xf numFmtId="0" fontId="7" fillId="0" borderId="0" xfId="0" applyFont="1" applyAlignment="1">
      <alignment horizontal="center"/>
    </xf>
    <xf numFmtId="0" fontId="7" fillId="0" borderId="0" xfId="0" applyFont="1" applyAlignment="1">
      <alignment horizontal="left" vertical="center"/>
    </xf>
    <xf numFmtId="0" fontId="7" fillId="0" borderId="28" xfId="0" applyFont="1" applyBorder="1"/>
    <xf numFmtId="0" fontId="27" fillId="0" borderId="0" xfId="0" applyFont="1"/>
    <xf numFmtId="14" fontId="25" fillId="15" borderId="1" xfId="0" applyNumberFormat="1" applyFont="1" applyFill="1" applyBorder="1" applyAlignment="1">
      <alignment horizontal="center"/>
    </xf>
    <xf numFmtId="0" fontId="18" fillId="2" borderId="0" xfId="0" applyFont="1" applyFill="1" applyAlignment="1">
      <alignment horizontal="center"/>
    </xf>
    <xf numFmtId="0" fontId="7" fillId="2" borderId="0" xfId="0" applyFont="1" applyFill="1"/>
    <xf numFmtId="2" fontId="0" fillId="0" borderId="3" xfId="0" applyNumberFormat="1" applyBorder="1" applyAlignment="1">
      <alignment vertical="center"/>
    </xf>
    <xf numFmtId="0" fontId="19" fillId="2" borderId="0" xfId="0" applyFont="1" applyFill="1" applyAlignment="1">
      <alignment horizontal="center" vertical="center"/>
    </xf>
    <xf numFmtId="0" fontId="0" fillId="2" borderId="0" xfId="0" applyFill="1"/>
    <xf numFmtId="0" fontId="0" fillId="2" borderId="0" xfId="0" applyFill="1" applyAlignment="1">
      <alignment horizontal="center" vertical="center"/>
    </xf>
    <xf numFmtId="0" fontId="2" fillId="2" borderId="52" xfId="0" applyFont="1" applyFill="1" applyBorder="1" applyAlignment="1">
      <alignment horizontal="left"/>
    </xf>
    <xf numFmtId="2" fontId="2" fillId="2" borderId="0" xfId="0" applyNumberFormat="1" applyFont="1" applyFill="1" applyAlignment="1">
      <alignment horizontal="center" vertical="center"/>
    </xf>
    <xf numFmtId="0" fontId="2" fillId="2" borderId="0" xfId="0" applyFont="1" applyFill="1" applyAlignment="1">
      <alignment horizontal="left"/>
    </xf>
    <xf numFmtId="0" fontId="14" fillId="13" borderId="53" xfId="0" applyFont="1" applyFill="1" applyBorder="1" applyAlignment="1">
      <alignment horizontal="center" vertical="center"/>
    </xf>
    <xf numFmtId="0" fontId="14" fillId="13" borderId="55" xfId="0" applyFont="1" applyFill="1" applyBorder="1" applyAlignment="1">
      <alignment horizontal="center" wrapText="1"/>
    </xf>
    <xf numFmtId="0" fontId="14" fillId="13" borderId="56" xfId="0" applyFont="1" applyFill="1" applyBorder="1" applyAlignment="1">
      <alignment horizontal="center" wrapText="1"/>
    </xf>
    <xf numFmtId="0" fontId="12" fillId="14" borderId="57" xfId="0" applyFont="1" applyFill="1" applyBorder="1" applyAlignment="1">
      <alignment horizontal="left" vertical="center"/>
    </xf>
    <xf numFmtId="0" fontId="2" fillId="0" borderId="57" xfId="0" applyFont="1" applyBorder="1" applyAlignment="1">
      <alignment horizontal="left" vertical="center" wrapText="1"/>
    </xf>
    <xf numFmtId="0" fontId="12" fillId="14" borderId="58" xfId="0" applyFont="1" applyFill="1" applyBorder="1" applyAlignment="1">
      <alignment horizontal="left" vertical="center"/>
    </xf>
    <xf numFmtId="0" fontId="2" fillId="0" borderId="60" xfId="0" applyFont="1" applyBorder="1" applyAlignment="1">
      <alignment horizontal="left"/>
    </xf>
    <xf numFmtId="0" fontId="14" fillId="13" borderId="55" xfId="0" applyFont="1" applyFill="1" applyBorder="1" applyAlignment="1">
      <alignment horizontal="center" vertical="center" wrapText="1"/>
    </xf>
    <xf numFmtId="0" fontId="14" fillId="13" borderId="56" xfId="0" applyFont="1" applyFill="1" applyBorder="1" applyAlignment="1">
      <alignment horizontal="center" vertical="center" wrapText="1"/>
    </xf>
    <xf numFmtId="0" fontId="2" fillId="0" borderId="58" xfId="0" applyFont="1" applyBorder="1" applyAlignment="1">
      <alignment vertical="center" wrapText="1"/>
    </xf>
    <xf numFmtId="0" fontId="2" fillId="0" borderId="59" xfId="0" applyFont="1" applyBorder="1" applyAlignment="1">
      <alignment vertical="center" wrapText="1"/>
    </xf>
    <xf numFmtId="0" fontId="12" fillId="14" borderId="59" xfId="0" applyFont="1" applyFill="1" applyBorder="1" applyAlignment="1">
      <alignment horizontal="left" vertical="center"/>
    </xf>
    <xf numFmtId="0" fontId="25" fillId="0" borderId="0" xfId="0" applyFont="1" applyAlignment="1">
      <alignment horizontal="left" vertical="center"/>
    </xf>
    <xf numFmtId="0" fontId="28" fillId="0" borderId="0" xfId="0" applyFont="1" applyAlignment="1">
      <alignment horizontal="center"/>
    </xf>
    <xf numFmtId="0" fontId="25" fillId="0" borderId="1" xfId="0" applyFont="1" applyBorder="1" applyAlignment="1">
      <alignment horizontal="center"/>
    </xf>
    <xf numFmtId="0" fontId="28" fillId="0" borderId="0" xfId="0" applyFont="1" applyAlignment="1">
      <alignment horizontal="left" vertical="center"/>
    </xf>
    <xf numFmtId="14" fontId="28" fillId="0" borderId="0" xfId="0" applyNumberFormat="1" applyFont="1" applyAlignment="1">
      <alignment horizontal="left" vertical="center"/>
    </xf>
    <xf numFmtId="0" fontId="28" fillId="0" borderId="0" xfId="0" applyFont="1"/>
    <xf numFmtId="0" fontId="25" fillId="0" borderId="27" xfId="0" applyFont="1" applyBorder="1" applyAlignment="1">
      <alignment vertical="center"/>
    </xf>
    <xf numFmtId="0" fontId="25" fillId="0" borderId="30" xfId="0" applyFont="1" applyBorder="1" applyAlignment="1">
      <alignment vertical="center"/>
    </xf>
    <xf numFmtId="0" fontId="0" fillId="0" borderId="1" xfId="0" applyBorder="1"/>
    <xf numFmtId="0" fontId="1" fillId="0" borderId="1" xfId="0" applyFont="1" applyBorder="1"/>
    <xf numFmtId="0" fontId="2" fillId="2" borderId="0" xfId="0" applyFont="1" applyFill="1"/>
    <xf numFmtId="0" fontId="2" fillId="2" borderId="0" xfId="0" applyFont="1" applyFill="1" applyAlignment="1">
      <alignment horizontal="center" vertical="center"/>
    </xf>
    <xf numFmtId="2" fontId="2" fillId="2" borderId="0" xfId="0" applyNumberFormat="1" applyFont="1" applyFill="1" applyAlignment="1">
      <alignment horizontal="center"/>
    </xf>
    <xf numFmtId="0" fontId="1" fillId="2" borderId="0" xfId="0" applyFont="1" applyFill="1" applyAlignment="1">
      <alignment horizontal="center" vertical="center"/>
    </xf>
    <xf numFmtId="0" fontId="2" fillId="7" borderId="66" xfId="0" applyFont="1" applyFill="1" applyBorder="1" applyAlignment="1">
      <alignment wrapText="1"/>
    </xf>
    <xf numFmtId="0" fontId="2" fillId="7" borderId="22" xfId="0" applyFont="1" applyFill="1" applyBorder="1" applyAlignment="1">
      <alignment wrapText="1"/>
    </xf>
    <xf numFmtId="2" fontId="0" fillId="0" borderId="65" xfId="0" applyNumberFormat="1" applyBorder="1" applyAlignment="1">
      <alignment horizontal="center" vertical="center"/>
    </xf>
    <xf numFmtId="0" fontId="1" fillId="0" borderId="0" xfId="0" applyFont="1" applyAlignment="1">
      <alignment horizontal="left" vertical="center" wrapText="1"/>
    </xf>
    <xf numFmtId="0" fontId="25" fillId="0" borderId="1" xfId="0" applyFont="1" applyBorder="1" applyAlignment="1">
      <alignment horizontal="left"/>
    </xf>
    <xf numFmtId="2" fontId="2" fillId="0" borderId="8" xfId="0" applyNumberFormat="1" applyFont="1" applyBorder="1" applyAlignment="1">
      <alignment horizontal="center" vertical="center"/>
    </xf>
    <xf numFmtId="0" fontId="2" fillId="5" borderId="9" xfId="0" applyFont="1" applyFill="1" applyBorder="1" applyAlignment="1">
      <alignment horizontal="center" vertical="center" wrapText="1"/>
    </xf>
    <xf numFmtId="0" fontId="14" fillId="13" borderId="54" xfId="0" applyFont="1" applyFill="1" applyBorder="1" applyAlignment="1">
      <alignment horizontal="center" vertical="center"/>
    </xf>
    <xf numFmtId="0" fontId="2" fillId="8" borderId="33" xfId="0" applyFont="1" applyFill="1" applyBorder="1" applyAlignment="1">
      <alignment horizontal="center" vertical="center"/>
    </xf>
    <xf numFmtId="0" fontId="25" fillId="0" borderId="1" xfId="0" applyFont="1" applyBorder="1"/>
    <xf numFmtId="0" fontId="25" fillId="0" borderId="1" xfId="0" applyFont="1" applyBorder="1" applyAlignment="1">
      <alignment wrapText="1"/>
    </xf>
    <xf numFmtId="0" fontId="25" fillId="0" borderId="1" xfId="0" applyFont="1" applyBorder="1" applyAlignment="1">
      <alignment vertical="center"/>
    </xf>
    <xf numFmtId="0" fontId="12" fillId="6" borderId="9" xfId="0" applyFont="1" applyFill="1" applyBorder="1" applyAlignment="1">
      <alignment horizontal="center" vertical="center" wrapText="1"/>
    </xf>
    <xf numFmtId="0" fontId="2" fillId="10" borderId="14" xfId="0" applyFont="1" applyFill="1" applyBorder="1" applyAlignment="1">
      <alignment horizontal="center" vertical="center" wrapText="1"/>
    </xf>
    <xf numFmtId="0" fontId="2" fillId="10" borderId="1" xfId="0" applyFont="1" applyFill="1" applyBorder="1" applyAlignment="1">
      <alignmen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11" borderId="69" xfId="0" applyFont="1" applyFill="1" applyBorder="1" applyAlignment="1">
      <alignment horizontal="left" wrapText="1"/>
    </xf>
    <xf numFmtId="0" fontId="2" fillId="10" borderId="36" xfId="0" applyFont="1" applyFill="1" applyBorder="1" applyAlignment="1">
      <alignment vertical="center" wrapText="1"/>
    </xf>
    <xf numFmtId="2" fontId="2" fillId="11" borderId="72" xfId="0" applyNumberFormat="1" applyFont="1" applyFill="1" applyBorder="1" applyAlignment="1">
      <alignment horizontal="center" wrapText="1"/>
    </xf>
    <xf numFmtId="0" fontId="7" fillId="0" borderId="0" xfId="0" applyFont="1" applyProtection="1">
      <protection locked="0"/>
    </xf>
    <xf numFmtId="0" fontId="1" fillId="0" borderId="6" xfId="0" applyFon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0" borderId="8" xfId="0" applyFont="1" applyBorder="1" applyAlignment="1" applyProtection="1">
      <alignment vertical="center" wrapText="1"/>
      <protection locked="0"/>
    </xf>
    <xf numFmtId="0" fontId="2" fillId="2" borderId="5" xfId="0" applyFont="1" applyFill="1" applyBorder="1" applyAlignment="1" applyProtection="1">
      <alignment horizontal="center" vertical="center" wrapText="1"/>
      <protection locked="0"/>
    </xf>
    <xf numFmtId="0" fontId="1" fillId="0" borderId="5" xfId="0" applyFont="1" applyBorder="1" applyAlignment="1" applyProtection="1">
      <alignment horizontal="center" wrapText="1"/>
      <protection locked="0"/>
    </xf>
    <xf numFmtId="0" fontId="3" fillId="0" borderId="5" xfId="0"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0" fontId="1" fillId="0" borderId="10" xfId="0" applyFont="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18" fillId="0" borderId="0" xfId="0" applyFont="1" applyAlignment="1">
      <alignment horizontal="center" vertical="center" wrapText="1"/>
    </xf>
    <xf numFmtId="0" fontId="18" fillId="0" borderId="0" xfId="0" applyFont="1" applyAlignment="1">
      <alignment horizontal="center" wrapText="1"/>
    </xf>
    <xf numFmtId="0" fontId="2" fillId="5" borderId="10" xfId="0" applyFont="1" applyFill="1" applyBorder="1" applyAlignment="1">
      <alignment horizontal="center" vertical="center" wrapText="1"/>
    </xf>
    <xf numFmtId="0" fontId="1" fillId="0" borderId="1" xfId="0" applyFont="1" applyBorder="1" applyAlignment="1" applyProtection="1">
      <alignment vertical="center" wrapText="1"/>
      <protection locked="0"/>
    </xf>
    <xf numFmtId="0" fontId="0" fillId="0" borderId="1" xfId="0" applyBorder="1" applyAlignment="1" applyProtection="1">
      <alignment vertical="center" wrapText="1"/>
      <protection locked="0"/>
    </xf>
    <xf numFmtId="0" fontId="2" fillId="5" borderId="27" xfId="0" applyFont="1" applyFill="1" applyBorder="1" applyAlignment="1">
      <alignment horizontal="center" vertical="center" wrapText="1"/>
    </xf>
    <xf numFmtId="0" fontId="2" fillId="5" borderId="74" xfId="0" applyFont="1" applyFill="1" applyBorder="1" applyAlignment="1">
      <alignment horizontal="center" vertical="center" wrapText="1"/>
    </xf>
    <xf numFmtId="0" fontId="1" fillId="0" borderId="77" xfId="0" applyFont="1" applyBorder="1" applyAlignment="1" applyProtection="1">
      <alignment vertical="center" wrapText="1"/>
      <protection locked="0"/>
    </xf>
    <xf numFmtId="0" fontId="1" fillId="0" borderId="78" xfId="0" applyFont="1" applyBorder="1" applyAlignment="1" applyProtection="1">
      <alignment horizontal="center" vertical="center" wrapText="1"/>
      <protection locked="0"/>
    </xf>
    <xf numFmtId="0" fontId="0" fillId="0" borderId="78" xfId="0" applyBorder="1" applyAlignment="1" applyProtection="1">
      <alignment horizontal="center" vertical="center" wrapText="1"/>
      <protection locked="0"/>
    </xf>
    <xf numFmtId="0" fontId="0" fillId="0" borderId="79" xfId="0" applyBorder="1" applyAlignment="1" applyProtection="1">
      <alignment horizontal="center" vertical="center" wrapText="1"/>
      <protection locked="0"/>
    </xf>
    <xf numFmtId="0" fontId="0" fillId="0" borderId="81" xfId="0" applyBorder="1" applyAlignment="1" applyProtection="1">
      <alignment horizontal="center" vertical="center" wrapText="1"/>
      <protection locked="0"/>
    </xf>
    <xf numFmtId="0" fontId="0" fillId="0" borderId="82" xfId="0" applyBorder="1" applyAlignment="1" applyProtection="1">
      <alignment vertical="center" wrapText="1"/>
      <protection locked="0"/>
    </xf>
    <xf numFmtId="0" fontId="0" fillId="0" borderId="83" xfId="0" applyBorder="1" applyAlignment="1" applyProtection="1">
      <alignment horizontal="center" vertical="center" wrapText="1"/>
      <protection locked="0"/>
    </xf>
    <xf numFmtId="0" fontId="0" fillId="0" borderId="84" xfId="0" applyBorder="1" applyAlignment="1" applyProtection="1">
      <alignment horizontal="center" vertical="center" wrapText="1"/>
      <protection locked="0"/>
    </xf>
    <xf numFmtId="0" fontId="1" fillId="2" borderId="1" xfId="0" applyFont="1"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1" fillId="2" borderId="1" xfId="0" applyFont="1"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1" fillId="2" borderId="30" xfId="0" applyFont="1" applyFill="1" applyBorder="1" applyAlignment="1" applyProtection="1">
      <alignment vertical="center" wrapText="1"/>
      <protection locked="0"/>
    </xf>
    <xf numFmtId="0" fontId="2" fillId="5" borderId="74" xfId="0" applyFont="1" applyFill="1" applyBorder="1" applyAlignment="1">
      <alignment vertical="center" textRotation="255" wrapText="1"/>
    </xf>
    <xf numFmtId="0" fontId="12" fillId="6" borderId="30" xfId="0" applyFont="1" applyFill="1" applyBorder="1" applyAlignment="1">
      <alignment horizontal="center" vertical="center" wrapText="1"/>
    </xf>
    <xf numFmtId="0" fontId="12" fillId="6" borderId="75" xfId="0" applyFont="1" applyFill="1" applyBorder="1" applyAlignment="1">
      <alignment horizontal="center" vertical="center" wrapText="1"/>
    </xf>
    <xf numFmtId="0" fontId="0" fillId="0" borderId="77" xfId="0" applyBorder="1" applyAlignment="1" applyProtection="1">
      <alignment vertical="center" wrapText="1"/>
      <protection locked="0"/>
    </xf>
    <xf numFmtId="0" fontId="2" fillId="0" borderId="3" xfId="0" applyFont="1" applyBorder="1" applyAlignment="1">
      <alignment horizontal="center" vertical="center"/>
    </xf>
    <xf numFmtId="0" fontId="2" fillId="0" borderId="1" xfId="0" applyFont="1" applyBorder="1" applyAlignment="1" applyProtection="1">
      <alignment vertical="center" wrapText="1"/>
      <protection locked="0"/>
    </xf>
    <xf numFmtId="0" fontId="2" fillId="0" borderId="6" xfId="0" applyFont="1" applyBorder="1" applyAlignment="1" applyProtection="1">
      <alignment horizontal="center" vertical="center" wrapText="1"/>
      <protection locked="0"/>
    </xf>
    <xf numFmtId="0" fontId="12" fillId="6" borderId="49" xfId="0" applyFont="1" applyFill="1" applyBorder="1" applyAlignment="1">
      <alignment horizontal="center" vertical="center" wrapText="1"/>
    </xf>
    <xf numFmtId="0" fontId="0" fillId="2" borderId="77" xfId="0" applyFill="1" applyBorder="1" applyAlignment="1" applyProtection="1">
      <alignment vertical="center" wrapText="1"/>
      <protection locked="0"/>
    </xf>
    <xf numFmtId="0" fontId="0" fillId="2" borderId="82" xfId="0" applyFill="1" applyBorder="1" applyAlignment="1" applyProtection="1">
      <alignment vertical="center" wrapText="1"/>
      <protection locked="0"/>
    </xf>
    <xf numFmtId="0" fontId="12" fillId="6" borderId="27"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34" xfId="0" applyFont="1" applyFill="1" applyBorder="1" applyAlignment="1">
      <alignment horizontal="center" vertical="center" wrapText="1"/>
    </xf>
    <xf numFmtId="0" fontId="12" fillId="6" borderId="67" xfId="0" applyFont="1" applyFill="1" applyBorder="1" applyAlignment="1">
      <alignment horizontal="center" vertical="center" wrapText="1"/>
    </xf>
    <xf numFmtId="0" fontId="0" fillId="2" borderId="78" xfId="0" applyFill="1" applyBorder="1" applyAlignment="1" applyProtection="1">
      <alignment horizontal="center" vertical="center" wrapText="1"/>
      <protection locked="0"/>
    </xf>
    <xf numFmtId="0" fontId="0" fillId="2" borderId="83" xfId="0" applyFill="1" applyBorder="1" applyAlignment="1" applyProtection="1">
      <alignment horizontal="center" vertical="center" wrapText="1"/>
      <protection locked="0"/>
    </xf>
    <xf numFmtId="0" fontId="1" fillId="0" borderId="83" xfId="0" applyFont="1" applyBorder="1" applyAlignment="1" applyProtection="1">
      <alignment horizontal="center" vertical="center" wrapText="1"/>
      <protection locked="0"/>
    </xf>
    <xf numFmtId="0" fontId="0" fillId="2" borderId="79" xfId="0" applyFill="1" applyBorder="1" applyAlignment="1" applyProtection="1">
      <alignment horizontal="center" vertical="center" wrapText="1"/>
      <protection locked="0"/>
    </xf>
    <xf numFmtId="0" fontId="0" fillId="2" borderId="81" xfId="0" applyFill="1" applyBorder="1" applyAlignment="1" applyProtection="1">
      <alignment horizontal="center" vertical="center" wrapText="1"/>
      <protection locked="0"/>
    </xf>
    <xf numFmtId="0" fontId="0" fillId="2" borderId="84" xfId="0" applyFill="1" applyBorder="1" applyAlignment="1" applyProtection="1">
      <alignment horizontal="center" vertical="center" wrapText="1"/>
      <protection locked="0"/>
    </xf>
    <xf numFmtId="0" fontId="1" fillId="0" borderId="82"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0" fillId="0" borderId="27" xfId="0" applyBorder="1" applyAlignment="1" applyProtection="1">
      <alignment vertical="center" wrapText="1"/>
      <protection locked="0"/>
    </xf>
    <xf numFmtId="0" fontId="1" fillId="2" borderId="77" xfId="0" applyFont="1" applyFill="1" applyBorder="1" applyAlignment="1" applyProtection="1">
      <alignment vertical="center" wrapText="1"/>
      <protection locked="0"/>
    </xf>
    <xf numFmtId="0" fontId="1" fillId="2" borderId="78" xfId="0" applyFont="1" applyFill="1" applyBorder="1" applyAlignment="1" applyProtection="1">
      <alignment horizontal="center" vertical="center" wrapText="1"/>
      <protection locked="0"/>
    </xf>
    <xf numFmtId="0" fontId="0" fillId="0" borderId="87" xfId="0" applyBorder="1" applyAlignment="1" applyProtection="1">
      <alignment horizontal="center" vertical="center" wrapText="1"/>
      <protection locked="0"/>
    </xf>
    <xf numFmtId="0" fontId="0" fillId="2" borderId="88" xfId="0" applyFill="1" applyBorder="1" applyAlignment="1" applyProtection="1">
      <alignment horizontal="center" vertical="center" wrapText="1"/>
      <protection locked="0"/>
    </xf>
    <xf numFmtId="0" fontId="2" fillId="0" borderId="85" xfId="0" applyFont="1" applyBorder="1" applyAlignment="1">
      <alignment horizontal="center" vertical="center"/>
    </xf>
    <xf numFmtId="0" fontId="2" fillId="0" borderId="77" xfId="0" applyFont="1" applyBorder="1" applyAlignment="1" applyProtection="1">
      <alignment vertical="center" wrapText="1"/>
      <protection locked="0"/>
    </xf>
    <xf numFmtId="0" fontId="2" fillId="0" borderId="78" xfId="0" applyFont="1" applyBorder="1" applyAlignment="1" applyProtection="1">
      <alignment horizontal="center" vertical="center" wrapText="1"/>
      <protection locked="0"/>
    </xf>
    <xf numFmtId="0" fontId="2" fillId="0" borderId="79" xfId="0" applyFont="1" applyBorder="1" applyAlignment="1" applyProtection="1">
      <alignment horizontal="center" vertical="center" wrapText="1"/>
      <protection locked="0"/>
    </xf>
    <xf numFmtId="0" fontId="2" fillId="0" borderId="81" xfId="0" applyFont="1" applyBorder="1" applyAlignment="1" applyProtection="1">
      <alignment horizontal="center" vertical="center" wrapText="1"/>
      <protection locked="0"/>
    </xf>
    <xf numFmtId="0" fontId="2" fillId="0" borderId="61" xfId="0" applyFont="1" applyBorder="1" applyAlignment="1">
      <alignment horizontal="center" vertical="center"/>
    </xf>
    <xf numFmtId="0" fontId="2" fillId="0" borderId="82" xfId="0" applyFont="1" applyBorder="1" applyAlignment="1" applyProtection="1">
      <alignment vertical="center" wrapText="1"/>
      <protection locked="0"/>
    </xf>
    <xf numFmtId="0" fontId="2" fillId="0" borderId="83" xfId="0" applyFont="1" applyBorder="1" applyAlignment="1" applyProtection="1">
      <alignment horizontal="center" vertical="center" wrapText="1"/>
      <protection locked="0"/>
    </xf>
    <xf numFmtId="0" fontId="2" fillId="0" borderId="84" xfId="0" applyFont="1" applyBorder="1" applyAlignment="1" applyProtection="1">
      <alignment horizontal="center" vertical="center" wrapText="1"/>
      <protection locked="0"/>
    </xf>
    <xf numFmtId="0" fontId="2" fillId="0" borderId="77" xfId="0" applyFont="1" applyBorder="1" applyAlignment="1">
      <alignment horizontal="center" vertical="center"/>
    </xf>
    <xf numFmtId="0" fontId="2" fillId="0" borderId="1" xfId="0" applyFont="1" applyBorder="1" applyAlignment="1">
      <alignment horizontal="center" vertical="center"/>
    </xf>
    <xf numFmtId="0" fontId="2" fillId="0" borderId="27" xfId="0" applyFont="1" applyBorder="1" applyAlignment="1">
      <alignment horizontal="center" vertical="center"/>
    </xf>
    <xf numFmtId="0" fontId="2" fillId="0" borderId="82" xfId="0" applyFont="1" applyBorder="1" applyAlignment="1">
      <alignment horizontal="center" vertical="center"/>
    </xf>
    <xf numFmtId="0" fontId="2" fillId="0" borderId="50" xfId="0" applyFont="1" applyBorder="1" applyAlignment="1">
      <alignment horizontal="center" vertical="center"/>
    </xf>
    <xf numFmtId="0" fontId="2" fillId="2" borderId="8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1" xfId="0" applyFont="1" applyFill="1" applyBorder="1" applyAlignment="1">
      <alignment horizontal="center" vertical="center"/>
    </xf>
    <xf numFmtId="0" fontId="2" fillId="3" borderId="36" xfId="0" applyFont="1" applyFill="1" applyBorder="1" applyAlignment="1">
      <alignment vertical="center" textRotation="255" wrapText="1"/>
    </xf>
    <xf numFmtId="0" fontId="0" fillId="4" borderId="32" xfId="0" applyFill="1" applyBorder="1" applyAlignment="1">
      <alignment horizontal="center" vertical="center"/>
    </xf>
    <xf numFmtId="0" fontId="5" fillId="4" borderId="32" xfId="0" applyFont="1" applyFill="1" applyBorder="1"/>
    <xf numFmtId="0" fontId="2" fillId="3" borderId="31" xfId="0" applyFont="1" applyFill="1" applyBorder="1" applyAlignment="1">
      <alignment vertical="center"/>
    </xf>
    <xf numFmtId="0" fontId="6" fillId="3" borderId="31" xfId="0" applyFont="1" applyFill="1" applyBorder="1" applyAlignment="1">
      <alignment horizontal="center" vertical="center"/>
    </xf>
    <xf numFmtId="0" fontId="2" fillId="3" borderId="31" xfId="0" applyFont="1" applyFill="1" applyBorder="1" applyAlignment="1">
      <alignment horizontal="center" vertical="center" wrapText="1"/>
    </xf>
    <xf numFmtId="0" fontId="1" fillId="0" borderId="100" xfId="0" applyFont="1" applyBorder="1" applyAlignment="1" applyProtection="1">
      <alignment vertical="center" wrapText="1"/>
      <protection locked="0"/>
    </xf>
    <xf numFmtId="0" fontId="2" fillId="2" borderId="93" xfId="0" applyFont="1" applyFill="1" applyBorder="1" applyAlignment="1" applyProtection="1">
      <alignment horizontal="center" vertical="center" wrapText="1"/>
      <protection locked="0"/>
    </xf>
    <xf numFmtId="0" fontId="2" fillId="2" borderId="94" xfId="0" applyFont="1" applyFill="1" applyBorder="1" applyAlignment="1" applyProtection="1">
      <alignment horizontal="center" vertical="center" wrapText="1"/>
      <protection locked="0"/>
    </xf>
    <xf numFmtId="0" fontId="2" fillId="2" borderId="96" xfId="0" applyFont="1" applyFill="1" applyBorder="1" applyAlignment="1" applyProtection="1">
      <alignment horizontal="center" vertical="center" wrapText="1"/>
      <protection locked="0"/>
    </xf>
    <xf numFmtId="0" fontId="1" fillId="0" borderId="101"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2" fillId="0" borderId="100" xfId="0" applyFont="1" applyBorder="1" applyAlignment="1" applyProtection="1">
      <alignment vertical="center" wrapText="1"/>
      <protection locked="0"/>
    </xf>
    <xf numFmtId="0" fontId="1" fillId="0" borderId="93" xfId="0" applyFont="1" applyBorder="1" applyAlignment="1" applyProtection="1">
      <alignment horizontal="center" wrapText="1"/>
      <protection locked="0"/>
    </xf>
    <xf numFmtId="0" fontId="3" fillId="0" borderId="93" xfId="0" applyFont="1" applyBorder="1" applyAlignment="1" applyProtection="1">
      <alignment horizontal="center" wrapText="1"/>
      <protection locked="0"/>
    </xf>
    <xf numFmtId="0" fontId="2" fillId="0" borderId="93" xfId="0" applyFont="1" applyBorder="1" applyAlignment="1" applyProtection="1">
      <alignment horizontal="center" wrapText="1"/>
      <protection locked="0"/>
    </xf>
    <xf numFmtId="0" fontId="1" fillId="0" borderId="98" xfId="0" applyFont="1" applyBorder="1" applyAlignment="1" applyProtection="1">
      <alignment horizontal="center" wrapText="1"/>
      <protection locked="0"/>
    </xf>
    <xf numFmtId="0" fontId="3" fillId="0" borderId="98" xfId="0" applyFont="1" applyBorder="1" applyAlignment="1" applyProtection="1">
      <alignment horizontal="center" wrapText="1"/>
      <protection locked="0"/>
    </xf>
    <xf numFmtId="0" fontId="2" fillId="0" borderId="98" xfId="0" applyFont="1" applyBorder="1" applyAlignment="1" applyProtection="1">
      <alignment horizontal="center" wrapText="1"/>
      <protection locked="0"/>
    </xf>
    <xf numFmtId="0" fontId="12" fillId="4" borderId="35" xfId="0" applyFont="1" applyFill="1" applyBorder="1" applyAlignment="1">
      <alignment horizontal="center" vertical="center"/>
    </xf>
    <xf numFmtId="0" fontId="2" fillId="4" borderId="37" xfId="0" applyFont="1" applyFill="1" applyBorder="1" applyAlignment="1">
      <alignment horizontal="center" vertical="center"/>
    </xf>
    <xf numFmtId="0" fontId="2" fillId="4" borderId="35" xfId="0" applyFont="1" applyFill="1" applyBorder="1" applyAlignment="1">
      <alignment horizontal="center" vertical="center"/>
    </xf>
    <xf numFmtId="0" fontId="2" fillId="2" borderId="77" xfId="0" applyFont="1" applyFill="1" applyBorder="1" applyAlignment="1">
      <alignment horizontal="center" vertical="center"/>
    </xf>
    <xf numFmtId="0" fontId="33" fillId="4" borderId="35" xfId="0" applyFont="1" applyFill="1" applyBorder="1" applyAlignment="1">
      <alignment horizontal="center" vertical="center" wrapText="1"/>
    </xf>
    <xf numFmtId="0" fontId="2" fillId="7" borderId="106" xfId="0" applyFont="1" applyFill="1" applyBorder="1" applyAlignment="1">
      <alignment horizontal="center" vertical="center" wrapText="1"/>
    </xf>
    <xf numFmtId="0" fontId="3" fillId="0" borderId="1" xfId="0" applyFont="1" applyBorder="1" applyAlignment="1" applyProtection="1">
      <alignment vertical="center" wrapText="1"/>
      <protection locked="0"/>
    </xf>
    <xf numFmtId="0" fontId="2" fillId="7" borderId="106" xfId="0" applyFont="1" applyFill="1" applyBorder="1" applyAlignment="1">
      <alignment vertical="center" wrapText="1"/>
    </xf>
    <xf numFmtId="0" fontId="2" fillId="7" borderId="107" xfId="0" applyFont="1" applyFill="1" applyBorder="1" applyAlignment="1">
      <alignment textRotation="255" wrapText="1"/>
    </xf>
    <xf numFmtId="0" fontId="3" fillId="0" borderId="1" xfId="0" applyFont="1" applyBorder="1" applyAlignment="1" applyProtection="1">
      <alignment horizontal="center" vertical="center" wrapText="1"/>
      <protection locked="0"/>
    </xf>
    <xf numFmtId="0" fontId="1" fillId="0" borderId="77" xfId="0" applyFont="1" applyBorder="1" applyAlignment="1" applyProtection="1">
      <alignment horizontal="center" vertical="center" wrapText="1"/>
      <protection locked="0"/>
    </xf>
    <xf numFmtId="0" fontId="0" fillId="0" borderId="77" xfId="0" applyBorder="1" applyAlignment="1" applyProtection="1">
      <alignment horizontal="center" vertical="center" wrapText="1"/>
      <protection locked="0"/>
    </xf>
    <xf numFmtId="0" fontId="0" fillId="0" borderId="108" xfId="0" applyBorder="1" applyAlignment="1" applyProtection="1">
      <alignment horizontal="center" vertical="center" wrapText="1"/>
      <protection locked="0"/>
    </xf>
    <xf numFmtId="0" fontId="0" fillId="0" borderId="109" xfId="0" applyBorder="1" applyAlignment="1" applyProtection="1">
      <alignment horizontal="center" vertical="center" wrapText="1"/>
      <protection locked="0"/>
    </xf>
    <xf numFmtId="0" fontId="0" fillId="0" borderId="82" xfId="0" applyBorder="1" applyAlignment="1" applyProtection="1">
      <alignment horizontal="center" vertical="center" wrapText="1"/>
      <protection locked="0"/>
    </xf>
    <xf numFmtId="0" fontId="0" fillId="0" borderId="110" xfId="0" applyBorder="1" applyAlignment="1" applyProtection="1">
      <alignment horizontal="center" vertical="center" wrapText="1"/>
      <protection locked="0"/>
    </xf>
    <xf numFmtId="0" fontId="3" fillId="0" borderId="82" xfId="0" applyFont="1" applyBorder="1" applyAlignment="1" applyProtection="1">
      <alignment vertical="center" wrapText="1"/>
      <protection locked="0"/>
    </xf>
    <xf numFmtId="0" fontId="3" fillId="0" borderId="82" xfId="0" applyFont="1" applyBorder="1" applyAlignment="1" applyProtection="1">
      <alignment horizontal="center" vertical="center" wrapText="1"/>
      <protection locked="0"/>
    </xf>
    <xf numFmtId="0" fontId="3" fillId="0" borderId="77" xfId="0" applyFont="1" applyBorder="1" applyAlignment="1" applyProtection="1">
      <alignment horizontal="center" vertical="center" wrapText="1"/>
      <protection locked="0"/>
    </xf>
    <xf numFmtId="0" fontId="0" fillId="2" borderId="77" xfId="0" applyFill="1" applyBorder="1" applyAlignment="1" applyProtection="1">
      <alignment horizontal="center" vertical="center" wrapText="1"/>
      <protection locked="0"/>
    </xf>
    <xf numFmtId="0" fontId="0" fillId="2" borderId="108" xfId="0" applyFill="1" applyBorder="1" applyAlignment="1" applyProtection="1">
      <alignment horizontal="center" vertical="center" wrapText="1"/>
      <protection locked="0"/>
    </xf>
    <xf numFmtId="0" fontId="0" fillId="2" borderId="109" xfId="0" applyFill="1" applyBorder="1" applyAlignment="1" applyProtection="1">
      <alignment horizontal="center" vertical="center" wrapText="1"/>
      <protection locked="0"/>
    </xf>
    <xf numFmtId="0" fontId="0" fillId="2" borderId="82" xfId="0" applyFill="1" applyBorder="1" applyAlignment="1" applyProtection="1">
      <alignment horizontal="center" vertical="center" wrapText="1"/>
      <protection locked="0"/>
    </xf>
    <xf numFmtId="0" fontId="0" fillId="2" borderId="110" xfId="0" applyFill="1" applyBorder="1" applyAlignment="1" applyProtection="1">
      <alignment horizontal="center" vertical="center" wrapText="1"/>
      <protection locked="0"/>
    </xf>
    <xf numFmtId="0" fontId="1" fillId="2" borderId="77" xfId="0" applyFont="1" applyFill="1" applyBorder="1" applyAlignment="1" applyProtection="1">
      <alignment horizontal="center" vertical="center" wrapText="1"/>
      <protection locked="0"/>
    </xf>
    <xf numFmtId="0" fontId="1" fillId="2" borderId="82" xfId="0" applyFont="1" applyFill="1" applyBorder="1" applyAlignment="1" applyProtection="1">
      <alignment horizontal="center" vertical="center" wrapText="1"/>
      <protection locked="0"/>
    </xf>
    <xf numFmtId="0" fontId="25" fillId="0" borderId="1" xfId="0" applyFont="1" applyBorder="1" applyAlignment="1">
      <alignment horizontal="left" vertical="center"/>
    </xf>
    <xf numFmtId="0" fontId="31" fillId="0" borderId="0" xfId="0" applyFont="1" applyAlignment="1">
      <alignment vertical="center" wrapText="1"/>
    </xf>
    <xf numFmtId="0" fontId="2" fillId="0" borderId="0" xfId="0" applyFont="1" applyAlignment="1">
      <alignment wrapText="1"/>
    </xf>
    <xf numFmtId="0" fontId="1" fillId="0" borderId="0" xfId="0" applyFont="1" applyAlignment="1">
      <alignment wrapText="1"/>
    </xf>
    <xf numFmtId="0" fontId="35" fillId="0" borderId="0" xfId="0" applyFont="1" applyAlignment="1">
      <alignment horizontal="center" vertical="center" wrapText="1"/>
    </xf>
    <xf numFmtId="0" fontId="1" fillId="0" borderId="2" xfId="0" applyFont="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2" fillId="9" borderId="112" xfId="0" applyFont="1" applyFill="1" applyBorder="1" applyAlignment="1">
      <alignment horizontal="center" vertical="center" wrapText="1"/>
    </xf>
    <xf numFmtId="0" fontId="2" fillId="9" borderId="130" xfId="0" applyFont="1" applyFill="1" applyBorder="1" applyAlignment="1">
      <alignment horizontal="center" vertical="top" wrapText="1"/>
    </xf>
    <xf numFmtId="0" fontId="2" fillId="9" borderId="131" xfId="0" applyFont="1" applyFill="1" applyBorder="1" applyAlignment="1">
      <alignment horizontal="center" vertical="top" wrapText="1"/>
    </xf>
    <xf numFmtId="0" fontId="2" fillId="9" borderId="132" xfId="0" applyFont="1" applyFill="1" applyBorder="1" applyAlignment="1">
      <alignment horizontal="center" vertical="top" wrapText="1"/>
    </xf>
    <xf numFmtId="0" fontId="1" fillId="0" borderId="109" xfId="0" applyFont="1" applyBorder="1" applyAlignment="1" applyProtection="1">
      <alignment horizontal="center" vertical="center" wrapText="1"/>
      <protection locked="0"/>
    </xf>
    <xf numFmtId="0" fontId="25" fillId="2" borderId="139" xfId="0" applyFont="1" applyFill="1" applyBorder="1" applyAlignment="1">
      <alignment horizontal="left" vertical="top" wrapText="1"/>
    </xf>
    <xf numFmtId="0" fontId="25" fillId="2" borderId="140" xfId="0" applyFont="1" applyFill="1" applyBorder="1" applyAlignment="1">
      <alignment vertical="top" wrapText="1"/>
    </xf>
    <xf numFmtId="0" fontId="25" fillId="2" borderId="141" xfId="0" applyFont="1" applyFill="1" applyBorder="1" applyAlignment="1">
      <alignment vertical="top" wrapText="1"/>
    </xf>
    <xf numFmtId="0" fontId="1" fillId="0" borderId="77"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85"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61"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2" fillId="6" borderId="34" xfId="0" applyFont="1" applyFill="1" applyBorder="1" applyAlignment="1" applyProtection="1">
      <alignment horizontal="center" vertical="center" wrapText="1"/>
      <protection locked="0"/>
    </xf>
    <xf numFmtId="0" fontId="12" fillId="6" borderId="67" xfId="0" applyFont="1" applyFill="1" applyBorder="1" applyAlignment="1" applyProtection="1">
      <alignment horizontal="center" vertical="center" wrapText="1"/>
      <protection locked="0"/>
    </xf>
    <xf numFmtId="0" fontId="12" fillId="6" borderId="17" xfId="0" applyFont="1" applyFill="1" applyBorder="1" applyAlignment="1" applyProtection="1">
      <alignment horizontal="center" vertical="center" wrapText="1"/>
      <protection locked="0"/>
    </xf>
    <xf numFmtId="0" fontId="12" fillId="6" borderId="30" xfId="0" applyFont="1" applyFill="1" applyBorder="1" applyAlignment="1" applyProtection="1">
      <alignment horizontal="center" vertical="center" wrapText="1"/>
      <protection locked="0"/>
    </xf>
    <xf numFmtId="0" fontId="12" fillId="6" borderId="49" xfId="0" applyFont="1" applyFill="1" applyBorder="1" applyAlignment="1" applyProtection="1">
      <alignment horizontal="center" vertical="center" wrapText="1"/>
      <protection locked="0"/>
    </xf>
    <xf numFmtId="0" fontId="12" fillId="6" borderId="18" xfId="0" applyFont="1" applyFill="1" applyBorder="1" applyAlignment="1" applyProtection="1">
      <alignment horizontal="center" vertical="center" wrapText="1"/>
      <protection locked="0"/>
    </xf>
    <xf numFmtId="0" fontId="12" fillId="6" borderId="27" xfId="0" applyFont="1" applyFill="1" applyBorder="1" applyAlignment="1" applyProtection="1">
      <alignment horizontal="center" vertical="center" wrapText="1"/>
      <protection locked="0"/>
    </xf>
    <xf numFmtId="0" fontId="12" fillId="6" borderId="11" xfId="0" applyFont="1" applyFill="1" applyBorder="1" applyAlignment="1" applyProtection="1">
      <alignment horizontal="center" vertical="center" wrapText="1"/>
      <protection locked="0"/>
    </xf>
    <xf numFmtId="0" fontId="12" fillId="6" borderId="10" xfId="0" applyFont="1" applyFill="1" applyBorder="1" applyAlignment="1" applyProtection="1">
      <alignment horizontal="center" vertical="center" wrapText="1"/>
      <protection locked="0"/>
    </xf>
    <xf numFmtId="0" fontId="1" fillId="2" borderId="85"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61" xfId="0" applyFont="1" applyFill="1" applyBorder="1" applyAlignment="1" applyProtection="1">
      <alignment horizontal="center" vertical="center"/>
      <protection locked="0"/>
    </xf>
    <xf numFmtId="0" fontId="2" fillId="0" borderId="85"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61" xfId="0" applyFont="1" applyBorder="1" applyAlignment="1" applyProtection="1">
      <alignment horizontal="center" vertical="center"/>
      <protection locked="0"/>
    </xf>
    <xf numFmtId="0" fontId="1" fillId="0" borderId="10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02" xfId="0" applyFont="1" applyBorder="1" applyAlignment="1" applyProtection="1">
      <alignment horizontal="center" vertical="center"/>
      <protection locked="0"/>
    </xf>
    <xf numFmtId="0" fontId="2" fillId="0" borderId="10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02" xfId="0" applyFont="1" applyBorder="1" applyAlignment="1" applyProtection="1">
      <alignment horizontal="center" vertical="center"/>
      <protection locked="0"/>
    </xf>
    <xf numFmtId="0" fontId="0" fillId="4" borderId="34" xfId="0" applyFill="1" applyBorder="1" applyAlignment="1" applyProtection="1">
      <alignment vertical="center" wrapText="1"/>
      <protection locked="0"/>
    </xf>
    <xf numFmtId="0" fontId="0" fillId="4" borderId="104" xfId="0" applyFill="1" applyBorder="1" applyAlignment="1" applyProtection="1">
      <alignment horizontal="center" vertical="center"/>
      <protection locked="0"/>
    </xf>
    <xf numFmtId="0" fontId="0" fillId="4" borderId="35" xfId="0" applyFill="1" applyBorder="1" applyProtection="1">
      <protection locked="0"/>
    </xf>
    <xf numFmtId="0" fontId="0" fillId="4" borderId="35" xfId="0" applyFill="1" applyBorder="1" applyAlignment="1" applyProtection="1">
      <alignment vertical="center" wrapText="1"/>
      <protection locked="0"/>
    </xf>
    <xf numFmtId="0" fontId="0" fillId="4" borderId="35" xfId="0" applyFill="1" applyBorder="1" applyAlignment="1" applyProtection="1">
      <alignment horizontal="center" vertical="center"/>
      <protection locked="0"/>
    </xf>
    <xf numFmtId="0" fontId="1" fillId="0" borderId="82" xfId="0" applyFont="1" applyBorder="1" applyAlignment="1" applyProtection="1">
      <alignment horizontal="center" vertical="center"/>
      <protection locked="0"/>
    </xf>
    <xf numFmtId="0" fontId="1" fillId="2" borderId="77" xfId="0" applyFont="1" applyFill="1" applyBorder="1" applyAlignment="1" applyProtection="1">
      <alignment horizontal="center" vertical="center"/>
      <protection locked="0"/>
    </xf>
    <xf numFmtId="0" fontId="0" fillId="4" borderId="32" xfId="0" applyFill="1" applyBorder="1" applyAlignment="1" applyProtection="1">
      <alignment vertical="center" wrapText="1"/>
      <protection locked="0"/>
    </xf>
    <xf numFmtId="0" fontId="0" fillId="4" borderId="32" xfId="0" applyFill="1" applyBorder="1" applyAlignment="1" applyProtection="1">
      <alignment horizontal="center" vertical="center"/>
      <protection locked="0"/>
    </xf>
    <xf numFmtId="0" fontId="0" fillId="4" borderId="32" xfId="0" applyFill="1" applyBorder="1" applyProtection="1">
      <protection locked="0"/>
    </xf>
    <xf numFmtId="0" fontId="1" fillId="0" borderId="82" xfId="0" applyFont="1" applyBorder="1" applyAlignment="1" applyProtection="1">
      <alignment horizontal="center" vertical="center" wrapText="1"/>
      <protection locked="0"/>
    </xf>
    <xf numFmtId="0" fontId="0" fillId="8" borderId="34" xfId="0" applyFill="1" applyBorder="1" applyAlignment="1" applyProtection="1">
      <alignment horizontal="center" vertical="center" wrapText="1"/>
      <protection locked="0"/>
    </xf>
    <xf numFmtId="0" fontId="1" fillId="8" borderId="34" xfId="0" applyFont="1" applyFill="1" applyBorder="1" applyAlignment="1" applyProtection="1">
      <alignment horizontal="center" vertical="center" wrapText="1"/>
      <protection locked="0"/>
    </xf>
    <xf numFmtId="0" fontId="0" fillId="8" borderId="29" xfId="0" applyFill="1" applyBorder="1" applyAlignment="1" applyProtection="1">
      <alignment horizontal="center" vertical="center" wrapText="1"/>
      <protection locked="0"/>
    </xf>
    <xf numFmtId="0" fontId="2" fillId="0" borderId="7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2" xfId="0" applyFont="1" applyBorder="1" applyAlignment="1">
      <alignment horizontal="center" vertical="center" wrapText="1"/>
    </xf>
    <xf numFmtId="0" fontId="5" fillId="8" borderId="1" xfId="0" applyFont="1" applyFill="1" applyBorder="1" applyAlignment="1">
      <alignment horizontal="center" vertical="center" wrapText="1"/>
    </xf>
    <xf numFmtId="0" fontId="2" fillId="8" borderId="34" xfId="0" applyFont="1" applyFill="1" applyBorder="1" applyAlignment="1">
      <alignment horizontal="center" vertical="center" wrapText="1"/>
    </xf>
    <xf numFmtId="0" fontId="0" fillId="8" borderId="1" xfId="0" applyFill="1" applyBorder="1" applyAlignment="1">
      <alignment horizontal="center" vertical="center" wrapText="1"/>
    </xf>
    <xf numFmtId="0" fontId="5" fillId="8" borderId="29" xfId="0" applyFont="1" applyFill="1" applyBorder="1" applyAlignment="1">
      <alignment horizontal="center" vertical="center" wrapText="1"/>
    </xf>
    <xf numFmtId="0" fontId="0" fillId="8" borderId="29" xfId="0" applyFill="1" applyBorder="1" applyAlignment="1">
      <alignment horizontal="center" vertical="center" wrapText="1"/>
    </xf>
    <xf numFmtId="0" fontId="25" fillId="0" borderId="86" xfId="0" applyFont="1" applyBorder="1" applyAlignment="1" applyProtection="1">
      <alignment horizontal="left" wrapText="1"/>
      <protection locked="0"/>
    </xf>
    <xf numFmtId="0" fontId="28" fillId="0" borderId="27" xfId="0" applyFont="1" applyBorder="1" applyAlignment="1" applyProtection="1">
      <alignment vertical="center" wrapText="1"/>
      <protection locked="0"/>
    </xf>
    <xf numFmtId="0" fontId="28" fillId="0" borderId="1" xfId="0" applyFont="1" applyBorder="1" applyAlignment="1" applyProtection="1">
      <alignment vertical="center" wrapText="1"/>
      <protection locked="0"/>
    </xf>
    <xf numFmtId="0" fontId="28" fillId="0" borderId="27" xfId="0" applyFont="1" applyBorder="1" applyAlignment="1" applyProtection="1">
      <alignment horizontal="center" vertical="center" wrapText="1"/>
      <protection locked="0"/>
    </xf>
    <xf numFmtId="0" fontId="28" fillId="0" borderId="30" xfId="0" applyFont="1" applyBorder="1" applyAlignment="1" applyProtection="1">
      <alignment vertical="center" wrapText="1"/>
      <protection locked="0"/>
    </xf>
    <xf numFmtId="0" fontId="2" fillId="0" borderId="93" xfId="0" applyFont="1" applyBorder="1" applyAlignment="1" applyProtection="1">
      <alignment wrapText="1"/>
      <protection locked="0"/>
    </xf>
    <xf numFmtId="0" fontId="2" fillId="0" borderId="94" xfId="0" applyFont="1" applyBorder="1" applyAlignment="1" applyProtection="1">
      <alignment wrapText="1"/>
      <protection locked="0"/>
    </xf>
    <xf numFmtId="0" fontId="2" fillId="0" borderId="5" xfId="0" applyFont="1" applyBorder="1" applyAlignment="1" applyProtection="1">
      <alignment wrapText="1"/>
      <protection locked="0"/>
    </xf>
    <xf numFmtId="0" fontId="2" fillId="0" borderId="96" xfId="0" applyFont="1" applyBorder="1" applyAlignment="1" applyProtection="1">
      <alignment wrapText="1"/>
      <protection locked="0"/>
    </xf>
    <xf numFmtId="0" fontId="2" fillId="0" borderId="98" xfId="0" applyFont="1" applyBorder="1" applyAlignment="1" applyProtection="1">
      <alignment wrapText="1"/>
      <protection locked="0"/>
    </xf>
    <xf numFmtId="0" fontId="2" fillId="0" borderId="99" xfId="0" applyFont="1" applyBorder="1" applyAlignment="1" applyProtection="1">
      <alignment wrapText="1"/>
      <protection locked="0"/>
    </xf>
    <xf numFmtId="0" fontId="0" fillId="0" borderId="93" xfId="0" applyBorder="1" applyAlignment="1" applyProtection="1">
      <alignment wrapText="1"/>
      <protection locked="0"/>
    </xf>
    <xf numFmtId="0" fontId="0" fillId="0" borderId="94" xfId="0" applyBorder="1" applyAlignment="1" applyProtection="1">
      <alignment wrapText="1"/>
      <protection locked="0"/>
    </xf>
    <xf numFmtId="0" fontId="0" fillId="0" borderId="5" xfId="0" applyBorder="1" applyAlignment="1" applyProtection="1">
      <alignment wrapText="1"/>
      <protection locked="0"/>
    </xf>
    <xf numFmtId="0" fontId="0" fillId="0" borderId="96" xfId="0" applyBorder="1" applyAlignment="1" applyProtection="1">
      <alignment wrapText="1"/>
      <protection locked="0"/>
    </xf>
    <xf numFmtId="0" fontId="0" fillId="0" borderId="98" xfId="0" applyBorder="1" applyAlignment="1" applyProtection="1">
      <alignment wrapText="1"/>
      <protection locked="0"/>
    </xf>
    <xf numFmtId="0" fontId="0" fillId="0" borderId="99" xfId="0" applyBorder="1" applyAlignment="1" applyProtection="1">
      <alignment wrapText="1"/>
      <protection locked="0"/>
    </xf>
    <xf numFmtId="0" fontId="1" fillId="0" borderId="93" xfId="0" applyFont="1" applyBorder="1" applyAlignment="1" applyProtection="1">
      <alignment wrapText="1"/>
      <protection locked="0"/>
    </xf>
    <xf numFmtId="0" fontId="1" fillId="0" borderId="5" xfId="0" applyFont="1" applyBorder="1" applyAlignment="1" applyProtection="1">
      <alignment wrapText="1"/>
      <protection locked="0"/>
    </xf>
    <xf numFmtId="0" fontId="1" fillId="0" borderId="98" xfId="0" applyFont="1" applyBorder="1" applyAlignment="1" applyProtection="1">
      <alignment wrapText="1"/>
      <protection locked="0"/>
    </xf>
    <xf numFmtId="0" fontId="1" fillId="0" borderId="31" xfId="0" applyFont="1" applyBorder="1" applyAlignment="1" applyProtection="1">
      <alignment wrapText="1"/>
      <protection locked="0"/>
    </xf>
    <xf numFmtId="0" fontId="0" fillId="0" borderId="31" xfId="0" applyBorder="1" applyAlignment="1" applyProtection="1">
      <alignment wrapText="1"/>
      <protection locked="0"/>
    </xf>
    <xf numFmtId="0" fontId="0" fillId="0" borderId="105" xfId="0" applyBorder="1" applyAlignment="1" applyProtection="1">
      <alignment wrapText="1"/>
      <protection locked="0"/>
    </xf>
    <xf numFmtId="0" fontId="28" fillId="0" borderId="30" xfId="0" applyFont="1" applyBorder="1" applyAlignment="1" applyProtection="1">
      <alignment wrapText="1"/>
      <protection locked="0"/>
    </xf>
    <xf numFmtId="0" fontId="0" fillId="0" borderId="138" xfId="0" applyBorder="1" applyAlignment="1" applyProtection="1">
      <alignment wrapText="1"/>
      <protection locked="0"/>
    </xf>
    <xf numFmtId="0" fontId="0" fillId="0" borderId="80" xfId="0" applyBorder="1" applyAlignment="1" applyProtection="1">
      <alignment wrapText="1"/>
      <protection locked="0"/>
    </xf>
    <xf numFmtId="0" fontId="0" fillId="0" borderId="1" xfId="0" applyBorder="1" applyAlignment="1" applyProtection="1">
      <alignment wrapText="1"/>
      <protection locked="0"/>
    </xf>
    <xf numFmtId="0" fontId="0" fillId="0" borderId="109" xfId="0" applyBorder="1" applyAlignment="1" applyProtection="1">
      <alignment wrapText="1"/>
      <protection locked="0"/>
    </xf>
    <xf numFmtId="0" fontId="0" fillId="0" borderId="60" xfId="0" applyBorder="1" applyAlignment="1" applyProtection="1">
      <alignment wrapText="1"/>
      <protection locked="0"/>
    </xf>
    <xf numFmtId="0" fontId="0" fillId="0" borderId="82" xfId="0" applyBorder="1" applyAlignment="1" applyProtection="1">
      <alignment wrapText="1"/>
      <protection locked="0"/>
    </xf>
    <xf numFmtId="0" fontId="0" fillId="0" borderId="110" xfId="0" applyBorder="1" applyAlignment="1" applyProtection="1">
      <alignment wrapText="1"/>
      <protection locked="0"/>
    </xf>
    <xf numFmtId="0" fontId="2" fillId="0" borderId="0" xfId="0" applyFont="1" applyAlignment="1">
      <alignment horizontal="center" wrapText="1"/>
    </xf>
    <xf numFmtId="0" fontId="18" fillId="0" borderId="0" xfId="0" applyFont="1"/>
    <xf numFmtId="0" fontId="18" fillId="0" borderId="0" xfId="0" applyFont="1" applyAlignment="1">
      <alignment vertical="center"/>
    </xf>
    <xf numFmtId="0" fontId="18" fillId="2" borderId="0" xfId="0" applyFont="1" applyFill="1"/>
    <xf numFmtId="0" fontId="37" fillId="0" borderId="86" xfId="0" applyFont="1" applyBorder="1" applyAlignment="1" applyProtection="1">
      <alignment horizontal="left" vertical="center" wrapText="1"/>
      <protection locked="0"/>
    </xf>
    <xf numFmtId="0" fontId="37" fillId="0" borderId="30" xfId="0" applyFont="1" applyBorder="1" applyAlignment="1" applyProtection="1">
      <alignment horizontal="left" vertical="center" wrapText="1"/>
      <protection locked="0"/>
    </xf>
    <xf numFmtId="0" fontId="37" fillId="0" borderId="80" xfId="0" applyFont="1" applyBorder="1" applyAlignment="1" applyProtection="1">
      <alignment horizontal="left" vertical="center" wrapText="1"/>
      <protection locked="0"/>
    </xf>
    <xf numFmtId="0" fontId="37" fillId="0" borderId="1" xfId="0" applyFont="1" applyBorder="1" applyAlignment="1" applyProtection="1">
      <alignment horizontal="left" vertical="center" wrapText="1"/>
      <protection locked="0"/>
    </xf>
    <xf numFmtId="0" fontId="37" fillId="0" borderId="133" xfId="0" applyFont="1" applyBorder="1" applyAlignment="1" applyProtection="1">
      <alignment horizontal="left" vertical="center" wrapText="1"/>
      <protection locked="0"/>
    </xf>
    <xf numFmtId="0" fontId="37" fillId="0" borderId="134" xfId="0" applyFont="1" applyBorder="1" applyAlignment="1" applyProtection="1">
      <alignment horizontal="left" vertical="center" wrapText="1"/>
      <protection locked="0"/>
    </xf>
    <xf numFmtId="0" fontId="39" fillId="0" borderId="0" xfId="0" applyFont="1" applyAlignment="1">
      <alignment horizontal="center" vertical="center"/>
    </xf>
    <xf numFmtId="0" fontId="40" fillId="0" borderId="1" xfId="0" applyFont="1" applyBorder="1" applyAlignment="1">
      <alignment vertical="center" wrapText="1"/>
    </xf>
    <xf numFmtId="0" fontId="40" fillId="0" borderId="0" xfId="0" applyFont="1" applyAlignment="1">
      <alignment vertical="center" wrapText="1"/>
    </xf>
    <xf numFmtId="0" fontId="41" fillId="0" borderId="1" xfId="0" applyFont="1" applyBorder="1" applyAlignment="1">
      <alignment vertical="center"/>
    </xf>
    <xf numFmtId="0" fontId="1" fillId="0" borderId="1" xfId="0" applyFont="1" applyBorder="1" applyAlignment="1">
      <alignment horizontal="left" wrapText="1"/>
    </xf>
    <xf numFmtId="0" fontId="41" fillId="0" borderId="1" xfId="0" applyFont="1" applyBorder="1" applyAlignment="1">
      <alignment vertical="center" wrapText="1"/>
    </xf>
    <xf numFmtId="0" fontId="1" fillId="0" borderId="1" xfId="0" applyFont="1" applyBorder="1" applyAlignment="1">
      <alignment wrapText="1"/>
    </xf>
    <xf numFmtId="0" fontId="39" fillId="18" borderId="1" xfId="0" applyFont="1" applyFill="1" applyBorder="1" applyAlignment="1">
      <alignment horizontal="center" vertical="center" wrapText="1"/>
    </xf>
    <xf numFmtId="0" fontId="39" fillId="18" borderId="1" xfId="0" applyFont="1" applyFill="1" applyBorder="1" applyAlignment="1">
      <alignment horizontal="center" vertical="center"/>
    </xf>
    <xf numFmtId="0" fontId="18" fillId="0" borderId="0" xfId="0" applyFont="1" applyAlignment="1">
      <alignment horizontal="center" vertical="center" wrapText="1"/>
    </xf>
    <xf numFmtId="0" fontId="28" fillId="0" borderId="3"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wrapText="1"/>
      <protection locked="0"/>
    </xf>
    <xf numFmtId="0" fontId="28" fillId="0" borderId="2" xfId="0" applyFont="1" applyBorder="1" applyAlignment="1" applyProtection="1">
      <alignment horizontal="center" vertical="center" wrapText="1"/>
      <protection locked="0"/>
    </xf>
    <xf numFmtId="0" fontId="27" fillId="0" borderId="0" xfId="0" applyFont="1" applyAlignment="1">
      <alignment horizontal="left" wrapText="1"/>
    </xf>
    <xf numFmtId="0" fontId="18" fillId="0" borderId="0" xfId="0" applyFont="1" applyAlignment="1">
      <alignment horizontal="center"/>
    </xf>
    <xf numFmtId="0" fontId="25" fillId="12" borderId="3" xfId="0" applyFont="1" applyFill="1" applyBorder="1" applyAlignment="1">
      <alignment horizontal="center"/>
    </xf>
    <xf numFmtId="0" fontId="25" fillId="12" borderId="4" xfId="0" applyFont="1" applyFill="1" applyBorder="1" applyAlignment="1">
      <alignment horizontal="center"/>
    </xf>
    <xf numFmtId="0" fontId="25" fillId="12" borderId="2" xfId="0" applyFont="1" applyFill="1" applyBorder="1" applyAlignment="1">
      <alignment horizontal="center"/>
    </xf>
    <xf numFmtId="0" fontId="7" fillId="0" borderId="0" xfId="0" applyFont="1" applyAlignment="1">
      <alignment horizontal="center"/>
    </xf>
    <xf numFmtId="0" fontId="28" fillId="0" borderId="1" xfId="0" applyFont="1" applyBorder="1" applyAlignment="1" applyProtection="1">
      <alignment horizontal="center" vertical="center" wrapText="1"/>
      <protection locked="0"/>
    </xf>
    <xf numFmtId="14" fontId="28" fillId="0" borderId="1" xfId="0" applyNumberFormat="1" applyFont="1" applyBorder="1" applyAlignment="1" applyProtection="1">
      <alignment horizontal="center" wrapText="1"/>
      <protection locked="0"/>
    </xf>
    <xf numFmtId="0" fontId="28" fillId="0" borderId="1" xfId="0" applyFont="1" applyBorder="1" applyAlignment="1" applyProtection="1">
      <alignment horizontal="center" wrapText="1"/>
      <protection locked="0"/>
    </xf>
    <xf numFmtId="0" fontId="25" fillId="0" borderId="1" xfId="0" applyFont="1" applyBorder="1" applyAlignment="1">
      <alignment horizontal="left"/>
    </xf>
    <xf numFmtId="0" fontId="25" fillId="0" borderId="3" xfId="0" applyFont="1" applyBorder="1" applyAlignment="1">
      <alignment horizontal="left"/>
    </xf>
    <xf numFmtId="0" fontId="25" fillId="0" borderId="2" xfId="0" applyFont="1" applyBorder="1" applyAlignment="1">
      <alignment horizontal="left"/>
    </xf>
    <xf numFmtId="0" fontId="25" fillId="0" borderId="1" xfId="0" applyFont="1" applyBorder="1" applyAlignment="1">
      <alignment horizontal="left" wrapText="1"/>
    </xf>
    <xf numFmtId="0" fontId="25" fillId="0" borderId="3" xfId="0" applyFont="1" applyBorder="1" applyAlignment="1">
      <alignment horizontal="center"/>
    </xf>
    <xf numFmtId="0" fontId="25" fillId="0" borderId="4" xfId="0" applyFont="1" applyBorder="1" applyAlignment="1">
      <alignment horizontal="center"/>
    </xf>
    <xf numFmtId="0" fontId="25" fillId="0" borderId="2" xfId="0" applyFont="1" applyBorder="1" applyAlignment="1">
      <alignment horizontal="center"/>
    </xf>
    <xf numFmtId="0" fontId="25" fillId="15" borderId="27" xfId="0" applyFont="1" applyFill="1" applyBorder="1" applyAlignment="1">
      <alignment horizontal="left" vertical="center"/>
    </xf>
    <xf numFmtId="0" fontId="25" fillId="15" borderId="30" xfId="0" applyFont="1" applyFill="1" applyBorder="1" applyAlignment="1">
      <alignment horizontal="left" vertical="center"/>
    </xf>
    <xf numFmtId="0" fontId="0" fillId="0" borderId="28" xfId="0" applyBorder="1" applyAlignment="1">
      <alignment horizontal="center"/>
    </xf>
    <xf numFmtId="0" fontId="0" fillId="0" borderId="0" xfId="0" applyAlignment="1">
      <alignment horizontal="center"/>
    </xf>
    <xf numFmtId="14" fontId="7" fillId="0" borderId="27" xfId="0" applyNumberFormat="1" applyFont="1" applyBorder="1" applyAlignment="1">
      <alignment horizontal="center"/>
    </xf>
    <xf numFmtId="14" fontId="7" fillId="0" borderId="30" xfId="0" applyNumberFormat="1" applyFont="1" applyBorder="1" applyAlignment="1">
      <alignment horizontal="center"/>
    </xf>
    <xf numFmtId="0" fontId="18" fillId="12" borderId="3" xfId="0" applyFont="1" applyFill="1" applyBorder="1" applyAlignment="1">
      <alignment horizontal="center"/>
    </xf>
    <xf numFmtId="0" fontId="18" fillId="12" borderId="4" xfId="0" applyFont="1" applyFill="1" applyBorder="1" applyAlignment="1">
      <alignment horizontal="center"/>
    </xf>
    <xf numFmtId="0" fontId="18" fillId="12" borderId="2" xfId="0" applyFont="1" applyFill="1" applyBorder="1" applyAlignment="1">
      <alignment horizontal="center"/>
    </xf>
    <xf numFmtId="0" fontId="18" fillId="2" borderId="3" xfId="0" applyFont="1" applyFill="1" applyBorder="1" applyAlignment="1">
      <alignment horizontal="center" vertical="top" wrapText="1"/>
    </xf>
    <xf numFmtId="0" fontId="18" fillId="2" borderId="4" xfId="0" applyFont="1" applyFill="1" applyBorder="1" applyAlignment="1">
      <alignment horizontal="center" vertical="top" wrapText="1"/>
    </xf>
    <xf numFmtId="0" fontId="18" fillId="2" borderId="2" xfId="0" applyFont="1" applyFill="1" applyBorder="1" applyAlignment="1">
      <alignment horizontal="center" vertical="top" wrapText="1"/>
    </xf>
    <xf numFmtId="0" fontId="18" fillId="2" borderId="52" xfId="0" applyFont="1" applyFill="1" applyBorder="1" applyAlignment="1" applyProtection="1">
      <alignment horizontal="center" vertical="top" wrapText="1"/>
      <protection locked="0"/>
    </xf>
    <xf numFmtId="0" fontId="18" fillId="2" borderId="0" xfId="0" applyFont="1" applyFill="1" applyAlignment="1" applyProtection="1">
      <alignment horizontal="center" vertical="top" wrapText="1"/>
      <protection locked="0"/>
    </xf>
    <xf numFmtId="0" fontId="18" fillId="2" borderId="42" xfId="0" applyFont="1" applyFill="1" applyBorder="1" applyAlignment="1" applyProtection="1">
      <alignment horizontal="center" vertical="top" wrapText="1"/>
      <protection locked="0"/>
    </xf>
    <xf numFmtId="0" fontId="18" fillId="2" borderId="50" xfId="0" applyFont="1" applyFill="1" applyBorder="1" applyAlignment="1" applyProtection="1">
      <alignment horizontal="center" vertical="top" wrapText="1"/>
      <protection locked="0"/>
    </xf>
    <xf numFmtId="0" fontId="18" fillId="2" borderId="48" xfId="0" applyFont="1" applyFill="1" applyBorder="1" applyAlignment="1" applyProtection="1">
      <alignment horizontal="center" vertical="top" wrapText="1"/>
      <protection locked="0"/>
    </xf>
    <xf numFmtId="0" fontId="18" fillId="2" borderId="43" xfId="0" applyFont="1" applyFill="1" applyBorder="1" applyAlignment="1" applyProtection="1">
      <alignment horizontal="center" vertical="top" wrapText="1"/>
      <protection locked="0"/>
    </xf>
    <xf numFmtId="0" fontId="18" fillId="2" borderId="1" xfId="0" applyFont="1" applyFill="1" applyBorder="1" applyAlignment="1" applyProtection="1">
      <alignment horizontal="center" vertical="top" wrapText="1"/>
      <protection locked="0"/>
    </xf>
    <xf numFmtId="0" fontId="18" fillId="2" borderId="3" xfId="0" applyFont="1" applyFill="1" applyBorder="1" applyAlignment="1" applyProtection="1">
      <alignment horizontal="center" vertical="top" wrapText="1"/>
      <protection locked="0"/>
    </xf>
    <xf numFmtId="0" fontId="18" fillId="2" borderId="4" xfId="0" applyFont="1" applyFill="1" applyBorder="1" applyAlignment="1" applyProtection="1">
      <alignment horizontal="center" vertical="top" wrapText="1"/>
      <protection locked="0"/>
    </xf>
    <xf numFmtId="0" fontId="18" fillId="2" borderId="2" xfId="0" applyFont="1" applyFill="1" applyBorder="1" applyAlignment="1" applyProtection="1">
      <alignment horizontal="center" vertical="top" wrapText="1"/>
      <protection locked="0"/>
    </xf>
    <xf numFmtId="0" fontId="25" fillId="0" borderId="3" xfId="0" applyFont="1" applyBorder="1" applyAlignment="1">
      <alignment horizontal="center" wrapText="1"/>
    </xf>
    <xf numFmtId="0" fontId="25" fillId="0" borderId="4" xfId="0" applyFont="1" applyBorder="1" applyAlignment="1">
      <alignment horizontal="center" wrapText="1"/>
    </xf>
    <xf numFmtId="0" fontId="25" fillId="0" borderId="2" xfId="0" applyFont="1" applyBorder="1" applyAlignment="1">
      <alignment horizontal="center" wrapText="1"/>
    </xf>
    <xf numFmtId="0" fontId="37" fillId="0" borderId="30" xfId="0" applyFont="1" applyBorder="1" applyAlignment="1" applyProtection="1">
      <alignment horizontal="left" vertical="center" wrapText="1"/>
      <protection locked="0"/>
    </xf>
    <xf numFmtId="0" fontId="37" fillId="0" borderId="50" xfId="0" applyFont="1" applyBorder="1" applyAlignment="1" applyProtection="1">
      <alignment horizontal="left" vertical="center" wrapText="1"/>
      <protection locked="0"/>
    </xf>
    <xf numFmtId="0" fontId="37" fillId="0" borderId="43" xfId="0" applyFont="1" applyBorder="1" applyAlignment="1" applyProtection="1">
      <alignment horizontal="left" vertical="center" wrapText="1"/>
      <protection locked="0"/>
    </xf>
    <xf numFmtId="0" fontId="18" fillId="2" borderId="51" xfId="0" applyFont="1" applyFill="1" applyBorder="1" applyAlignment="1" applyProtection="1">
      <alignment horizontal="center" vertical="top" wrapText="1"/>
      <protection locked="0"/>
    </xf>
    <xf numFmtId="0" fontId="18" fillId="2" borderId="28" xfId="0" applyFont="1" applyFill="1" applyBorder="1" applyAlignment="1" applyProtection="1">
      <alignment horizontal="center" vertical="top" wrapText="1"/>
      <protection locked="0"/>
    </xf>
    <xf numFmtId="0" fontId="18" fillId="2" borderId="41" xfId="0" applyFont="1" applyFill="1" applyBorder="1" applyAlignment="1" applyProtection="1">
      <alignment horizontal="center" vertical="top" wrapText="1"/>
      <protection locked="0"/>
    </xf>
    <xf numFmtId="0" fontId="18" fillId="0" borderId="3" xfId="0" applyFont="1" applyBorder="1" applyAlignment="1">
      <alignment horizontal="left"/>
    </xf>
    <xf numFmtId="0" fontId="18" fillId="0" borderId="2" xfId="0" applyFont="1" applyBorder="1" applyAlignment="1">
      <alignment horizontal="left"/>
    </xf>
    <xf numFmtId="0" fontId="18" fillId="12" borderId="50" xfId="0" applyFont="1" applyFill="1" applyBorder="1" applyAlignment="1">
      <alignment horizontal="center"/>
    </xf>
    <xf numFmtId="0" fontId="18" fillId="12" borderId="48" xfId="0" applyFont="1" applyFill="1" applyBorder="1" applyAlignment="1">
      <alignment horizontal="center"/>
    </xf>
    <xf numFmtId="0" fontId="18" fillId="12" borderId="43" xfId="0" applyFont="1" applyFill="1" applyBorder="1" applyAlignment="1">
      <alignment horizontal="center"/>
    </xf>
    <xf numFmtId="0" fontId="18" fillId="2" borderId="0" xfId="0" applyFont="1" applyFill="1" applyAlignment="1">
      <alignment horizontal="center"/>
    </xf>
    <xf numFmtId="0" fontId="25" fillId="0" borderId="30" xfId="0" applyFont="1" applyBorder="1" applyAlignment="1">
      <alignment horizontal="left"/>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25" fillId="0" borderId="1" xfId="0" applyFont="1" applyBorder="1" applyAlignment="1">
      <alignment horizontal="left" vertical="center"/>
    </xf>
    <xf numFmtId="0" fontId="18" fillId="0" borderId="3" xfId="0" applyFont="1" applyBorder="1" applyAlignment="1">
      <alignment horizontal="left" vertical="center"/>
    </xf>
    <xf numFmtId="0" fontId="18" fillId="0" borderId="2" xfId="0" applyFont="1" applyBorder="1" applyAlignment="1">
      <alignment horizontal="left" vertical="center"/>
    </xf>
    <xf numFmtId="0" fontId="7" fillId="0" borderId="1" xfId="0" applyFont="1" applyBorder="1" applyAlignment="1" applyProtection="1">
      <alignment horizontal="center" vertical="center" wrapText="1"/>
      <protection locked="0"/>
    </xf>
    <xf numFmtId="0" fontId="7" fillId="0" borderId="4" xfId="0" applyFont="1" applyBorder="1" applyAlignment="1">
      <alignment horizontal="center"/>
    </xf>
    <xf numFmtId="0" fontId="18" fillId="12" borderId="1" xfId="0" applyFont="1" applyFill="1" applyBorder="1" applyAlignment="1">
      <alignment horizontal="center"/>
    </xf>
    <xf numFmtId="0" fontId="2" fillId="0" borderId="76" xfId="0" applyFont="1" applyBorder="1" applyAlignment="1">
      <alignment horizontal="center" vertical="center" wrapText="1"/>
    </xf>
    <xf numFmtId="0" fontId="2" fillId="0" borderId="80"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1" xfId="0" applyFont="1" applyBorder="1" applyAlignment="1">
      <alignment horizontal="center" vertical="center" wrapText="1"/>
    </xf>
    <xf numFmtId="14" fontId="28" fillId="0" borderId="3" xfId="0" applyNumberFormat="1" applyFont="1" applyBorder="1" applyAlignment="1" applyProtection="1">
      <alignment horizontal="center" vertical="center" wrapText="1"/>
      <protection locked="0"/>
    </xf>
    <xf numFmtId="14" fontId="28" fillId="0" borderId="4" xfId="0" applyNumberFormat="1" applyFont="1" applyBorder="1" applyAlignment="1" applyProtection="1">
      <alignment horizontal="center" vertical="center" wrapText="1"/>
      <protection locked="0"/>
    </xf>
    <xf numFmtId="14" fontId="28" fillId="0" borderId="2" xfId="0" applyNumberFormat="1" applyFont="1" applyBorder="1" applyAlignment="1" applyProtection="1">
      <alignment horizontal="center" vertical="center" wrapText="1"/>
      <protection locked="0"/>
    </xf>
    <xf numFmtId="0" fontId="37" fillId="0" borderId="1" xfId="0" applyFont="1" applyBorder="1" applyAlignment="1" applyProtection="1">
      <alignment horizontal="left" vertical="center" wrapText="1"/>
      <protection locked="0"/>
    </xf>
    <xf numFmtId="0" fontId="37" fillId="0" borderId="3" xfId="0" applyFont="1" applyBorder="1" applyAlignment="1" applyProtection="1">
      <alignment horizontal="left" vertical="center" wrapText="1"/>
      <protection locked="0"/>
    </xf>
    <xf numFmtId="0" fontId="37" fillId="0" borderId="2" xfId="0" applyFont="1" applyBorder="1" applyAlignment="1" applyProtection="1">
      <alignment horizontal="left" vertical="center" wrapText="1"/>
      <protection locked="0"/>
    </xf>
    <xf numFmtId="0" fontId="37" fillId="0" borderId="134" xfId="0" applyFont="1" applyBorder="1" applyAlignment="1" applyProtection="1">
      <alignment horizontal="left" vertical="center" wrapText="1"/>
      <protection locked="0"/>
    </xf>
    <xf numFmtId="0" fontId="37" fillId="0" borderId="142" xfId="0" applyFont="1" applyBorder="1" applyAlignment="1" applyProtection="1">
      <alignment horizontal="left" vertical="center" wrapText="1"/>
      <protection locked="0"/>
    </xf>
    <xf numFmtId="0" fontId="37" fillId="0" borderId="143" xfId="0" applyFont="1" applyBorder="1" applyAlignment="1" applyProtection="1">
      <alignment horizontal="left" vertical="center" wrapText="1"/>
      <protection locked="0"/>
    </xf>
    <xf numFmtId="0" fontId="18" fillId="2" borderId="1" xfId="0" applyFont="1" applyFill="1" applyBorder="1" applyAlignment="1">
      <alignment horizontal="center" vertical="top" wrapText="1"/>
    </xf>
    <xf numFmtId="0" fontId="7" fillId="2" borderId="1" xfId="0" applyFont="1" applyFill="1" applyBorder="1" applyAlignment="1" applyProtection="1">
      <alignment horizontal="left" vertical="top" wrapText="1"/>
      <protection locked="0"/>
    </xf>
    <xf numFmtId="0" fontId="18" fillId="12" borderId="76" xfId="0" applyFont="1" applyFill="1" applyBorder="1" applyAlignment="1">
      <alignment horizontal="center" vertical="center" wrapText="1"/>
    </xf>
    <xf numFmtId="0" fontId="18" fillId="12" borderId="77"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 xfId="0" applyFont="1" applyFill="1" applyBorder="1" applyAlignment="1" applyProtection="1">
      <alignment horizontal="left" vertical="top" wrapText="1"/>
      <protection locked="0"/>
    </xf>
    <xf numFmtId="0" fontId="2" fillId="0" borderId="44" xfId="0" applyFont="1" applyBorder="1" applyAlignment="1">
      <alignment horizontal="center" vertical="center" wrapText="1"/>
    </xf>
    <xf numFmtId="0" fontId="2" fillId="0" borderId="0" xfId="0" applyFont="1" applyAlignment="1">
      <alignment horizontal="center" vertical="center" wrapText="1"/>
    </xf>
    <xf numFmtId="0" fontId="2" fillId="0" borderId="45" xfId="0" applyFont="1" applyBorder="1" applyAlignment="1">
      <alignment horizontal="center" vertical="center" wrapText="1"/>
    </xf>
    <xf numFmtId="0" fontId="2" fillId="2" borderId="76" xfId="0" applyFont="1" applyFill="1" applyBorder="1" applyAlignment="1">
      <alignment horizontal="center" vertical="center" wrapText="1"/>
    </xf>
    <xf numFmtId="0" fontId="2" fillId="2" borderId="80"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49" xfId="0" applyFont="1" applyBorder="1" applyAlignment="1">
      <alignment horizontal="center" vertical="center" wrapText="1"/>
    </xf>
    <xf numFmtId="0" fontId="0" fillId="0" borderId="67" xfId="0" applyBorder="1" applyAlignment="1">
      <alignment horizontal="center" vertical="center" wrapText="1"/>
    </xf>
    <xf numFmtId="0" fontId="2" fillId="0" borderId="60" xfId="0" applyFont="1" applyBorder="1" applyAlignment="1">
      <alignment horizontal="center" vertical="center" wrapText="1"/>
    </xf>
    <xf numFmtId="0" fontId="2" fillId="0" borderId="63" xfId="0" applyFont="1" applyBorder="1" applyAlignment="1">
      <alignment horizontal="center" vertical="center" wrapText="1"/>
    </xf>
    <xf numFmtId="0" fontId="2" fillId="2" borderId="89" xfId="0" applyFont="1" applyFill="1" applyBorder="1" applyAlignment="1">
      <alignment horizontal="center" vertical="center" wrapText="1"/>
    </xf>
    <xf numFmtId="0" fontId="2" fillId="2" borderId="90" xfId="0" applyFont="1" applyFill="1" applyBorder="1" applyAlignment="1">
      <alignment horizontal="center" vertical="center" wrapText="1"/>
    </xf>
    <xf numFmtId="0" fontId="2" fillId="2" borderId="91" xfId="0" applyFont="1" applyFill="1" applyBorder="1" applyAlignment="1">
      <alignment horizontal="center" vertical="center" wrapText="1"/>
    </xf>
    <xf numFmtId="0" fontId="2" fillId="2" borderId="86" xfId="0" applyFont="1" applyFill="1" applyBorder="1" applyAlignment="1">
      <alignment horizontal="center" vertical="center" wrapText="1"/>
    </xf>
    <xf numFmtId="0" fontId="2" fillId="0" borderId="92" xfId="0" applyFont="1" applyBorder="1" applyAlignment="1">
      <alignment horizontal="center" vertical="center"/>
    </xf>
    <xf numFmtId="0" fontId="2" fillId="0" borderId="95" xfId="0" applyFont="1" applyBorder="1" applyAlignment="1">
      <alignment horizontal="center" vertical="center"/>
    </xf>
    <xf numFmtId="0" fontId="2" fillId="0" borderId="97" xfId="0" applyFont="1" applyBorder="1" applyAlignment="1">
      <alignment horizontal="center" vertical="center"/>
    </xf>
    <xf numFmtId="0" fontId="2" fillId="2" borderId="92" xfId="0" applyFont="1" applyFill="1" applyBorder="1" applyAlignment="1">
      <alignment horizontal="center" vertical="center" wrapText="1"/>
    </xf>
    <xf numFmtId="0" fontId="2" fillId="2" borderId="95" xfId="0" applyFont="1" applyFill="1" applyBorder="1" applyAlignment="1">
      <alignment horizontal="center" vertical="center" wrapText="1"/>
    </xf>
    <xf numFmtId="0" fontId="2" fillId="2" borderId="97" xfId="0" applyFont="1" applyFill="1" applyBorder="1" applyAlignment="1">
      <alignment horizontal="center" vertical="center" wrapText="1"/>
    </xf>
    <xf numFmtId="0" fontId="2" fillId="0" borderId="92" xfId="0" applyFont="1" applyBorder="1" applyAlignment="1">
      <alignment horizontal="center" vertical="center" wrapText="1"/>
    </xf>
    <xf numFmtId="0" fontId="2" fillId="0" borderId="95" xfId="0" applyFont="1" applyBorder="1" applyAlignment="1">
      <alignment horizontal="center" vertical="center" wrapText="1"/>
    </xf>
    <xf numFmtId="0" fontId="2" fillId="0" borderId="97" xfId="0" applyFont="1" applyBorder="1" applyAlignment="1">
      <alignment horizontal="center" vertical="center" wrapText="1"/>
    </xf>
    <xf numFmtId="0" fontId="2" fillId="2" borderId="92" xfId="0" applyFont="1" applyFill="1" applyBorder="1" applyAlignment="1">
      <alignment horizontal="center" vertical="center"/>
    </xf>
    <xf numFmtId="0" fontId="2" fillId="2" borderId="95" xfId="0" applyFont="1" applyFill="1" applyBorder="1" applyAlignment="1">
      <alignment horizontal="center" vertical="center"/>
    </xf>
    <xf numFmtId="0" fontId="2" fillId="2" borderId="97" xfId="0" applyFont="1" applyFill="1" applyBorder="1" applyAlignment="1">
      <alignment horizontal="center" vertical="center"/>
    </xf>
    <xf numFmtId="0" fontId="2" fillId="0" borderId="7"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6" fillId="0" borderId="3" xfId="0" applyFont="1" applyBorder="1" applyAlignment="1">
      <alignment horizontal="center" vertical="center" wrapText="1"/>
    </xf>
    <xf numFmtId="0" fontId="2" fillId="17" borderId="89" xfId="0" applyFont="1" applyFill="1" applyBorder="1" applyAlignment="1" applyProtection="1">
      <alignment horizontal="left" vertical="center" wrapText="1"/>
      <protection locked="0"/>
    </xf>
    <xf numFmtId="0" fontId="2" fillId="17" borderId="136" xfId="0" applyFont="1" applyFill="1" applyBorder="1" applyAlignment="1" applyProtection="1">
      <alignment horizontal="left" vertical="center" wrapText="1"/>
      <protection locked="0"/>
    </xf>
    <xf numFmtId="0" fontId="2" fillId="17" borderId="39" xfId="0" applyFont="1" applyFill="1" applyBorder="1" applyAlignment="1" applyProtection="1">
      <alignment horizontal="left" vertical="center" wrapText="1"/>
      <protection locked="0"/>
    </xf>
    <xf numFmtId="0" fontId="2" fillId="17" borderId="91" xfId="0" applyFont="1" applyFill="1" applyBorder="1" applyAlignment="1" applyProtection="1">
      <alignment horizontal="left" vertical="center" wrapText="1"/>
      <protection locked="0"/>
    </xf>
    <xf numFmtId="0" fontId="2" fillId="17" borderId="137" xfId="0" applyFont="1" applyFill="1" applyBorder="1" applyAlignment="1" applyProtection="1">
      <alignment horizontal="left" vertical="center" wrapText="1"/>
      <protection locked="0"/>
    </xf>
    <xf numFmtId="0" fontId="2" fillId="17" borderId="47" xfId="0" applyFont="1" applyFill="1" applyBorder="1" applyAlignment="1" applyProtection="1">
      <alignment horizontal="left" vertical="center" wrapText="1"/>
      <protection locked="0"/>
    </xf>
    <xf numFmtId="0" fontId="35" fillId="0" borderId="0" xfId="0" applyFont="1" applyAlignment="1">
      <alignment horizontal="center" vertical="center" wrapText="1"/>
    </xf>
    <xf numFmtId="0" fontId="2" fillId="0" borderId="0" xfId="0" applyFont="1" applyAlignment="1">
      <alignment horizontal="center" wrapText="1"/>
    </xf>
    <xf numFmtId="0" fontId="1" fillId="0" borderId="0" xfId="0" applyFont="1" applyAlignment="1">
      <alignment horizontal="center" wrapText="1"/>
    </xf>
    <xf numFmtId="0" fontId="30" fillId="0" borderId="0" xfId="0" applyFont="1" applyAlignment="1">
      <alignment horizontal="left" wrapText="1"/>
    </xf>
    <xf numFmtId="0" fontId="34" fillId="0" borderId="124" xfId="0" applyFont="1" applyBorder="1" applyAlignment="1" applyProtection="1">
      <alignment horizontal="center" vertical="center" wrapText="1"/>
      <protection locked="0"/>
    </xf>
    <xf numFmtId="0" fontId="34" fillId="0" borderId="119" xfId="0" applyFont="1" applyBorder="1" applyAlignment="1" applyProtection="1">
      <alignment horizontal="center" vertical="center" wrapText="1"/>
      <protection locked="0"/>
    </xf>
    <xf numFmtId="0" fontId="34" fillId="0" borderId="115" xfId="0" applyFont="1" applyBorder="1" applyAlignment="1" applyProtection="1">
      <alignment horizontal="center" vertical="center" wrapText="1"/>
      <protection locked="0"/>
    </xf>
    <xf numFmtId="0" fontId="34" fillId="0" borderId="117" xfId="0" applyFont="1" applyBorder="1" applyAlignment="1" applyProtection="1">
      <alignment horizontal="center" vertical="center" wrapText="1"/>
      <protection locked="0"/>
    </xf>
    <xf numFmtId="0" fontId="34" fillId="0" borderId="111" xfId="0" applyFont="1" applyBorder="1" applyAlignment="1" applyProtection="1">
      <alignment horizontal="center" vertical="center" wrapText="1"/>
      <protection locked="0"/>
    </xf>
    <xf numFmtId="0" fontId="34" fillId="0" borderId="129" xfId="0" applyFont="1" applyBorder="1" applyAlignment="1" applyProtection="1">
      <alignment horizontal="center" vertical="center" wrapText="1"/>
      <protection locked="0"/>
    </xf>
    <xf numFmtId="0" fontId="34" fillId="0" borderId="126" xfId="0" applyFont="1" applyBorder="1" applyAlignment="1" applyProtection="1">
      <alignment horizontal="center" vertical="center" wrapText="1"/>
      <protection locked="0"/>
    </xf>
    <xf numFmtId="0" fontId="34" fillId="0" borderId="127" xfId="0" applyFont="1" applyBorder="1" applyAlignment="1" applyProtection="1">
      <alignment horizontal="center" vertical="center" wrapText="1"/>
      <protection locked="0"/>
    </xf>
    <xf numFmtId="0" fontId="34" fillId="0" borderId="125" xfId="0" applyFont="1" applyBorder="1" applyAlignment="1" applyProtection="1">
      <alignment horizontal="center" vertical="center" wrapText="1"/>
      <protection locked="0"/>
    </xf>
    <xf numFmtId="0" fontId="34" fillId="0" borderId="128" xfId="0" applyFont="1" applyBorder="1" applyAlignment="1" applyProtection="1">
      <alignment horizontal="center" vertical="center" wrapText="1"/>
      <protection locked="0"/>
    </xf>
    <xf numFmtId="0" fontId="1" fillId="16" borderId="133" xfId="0" applyFont="1" applyFill="1" applyBorder="1" applyAlignment="1" applyProtection="1">
      <alignment horizontal="center" vertical="center" wrapText="1"/>
      <protection locked="0"/>
    </xf>
    <xf numFmtId="0" fontId="1" fillId="16" borderId="134" xfId="0" applyFont="1" applyFill="1" applyBorder="1" applyAlignment="1" applyProtection="1">
      <alignment horizontal="center" vertical="center" wrapText="1"/>
      <protection locked="0"/>
    </xf>
    <xf numFmtId="0" fontId="1" fillId="16" borderId="135" xfId="0" applyFont="1" applyFill="1" applyBorder="1" applyAlignment="1" applyProtection="1">
      <alignment horizontal="center" vertical="center" wrapText="1"/>
      <protection locked="0"/>
    </xf>
    <xf numFmtId="0" fontId="34" fillId="0" borderId="116" xfId="0" applyFont="1" applyBorder="1" applyAlignment="1" applyProtection="1">
      <alignment horizontal="center" vertical="center" wrapText="1"/>
      <protection locked="0"/>
    </xf>
    <xf numFmtId="0" fontId="34" fillId="0" borderId="113" xfId="0" applyFont="1" applyBorder="1" applyAlignment="1" applyProtection="1">
      <alignment horizontal="center" vertical="center" wrapText="1"/>
      <protection locked="0"/>
    </xf>
    <xf numFmtId="0" fontId="34" fillId="0" borderId="123" xfId="0" applyFont="1" applyBorder="1" applyAlignment="1" applyProtection="1">
      <alignment horizontal="center" vertical="center" wrapText="1"/>
      <protection locked="0"/>
    </xf>
    <xf numFmtId="0" fontId="34" fillId="0" borderId="121" xfId="0" applyFont="1" applyBorder="1" applyAlignment="1" applyProtection="1">
      <alignment horizontal="center" vertical="center" wrapText="1"/>
      <protection locked="0"/>
    </xf>
    <xf numFmtId="0" fontId="34" fillId="0" borderId="112" xfId="0" applyFont="1" applyBorder="1" applyAlignment="1" applyProtection="1">
      <alignment horizontal="center" vertical="center" wrapText="1"/>
      <protection locked="0"/>
    </xf>
    <xf numFmtId="0" fontId="34" fillId="0" borderId="114" xfId="0" applyFont="1" applyBorder="1" applyAlignment="1" applyProtection="1">
      <alignment horizontal="center" vertical="center" wrapText="1"/>
      <protection locked="0"/>
    </xf>
    <xf numFmtId="0" fontId="34" fillId="0" borderId="120" xfId="0" applyFont="1" applyBorder="1" applyAlignment="1" applyProtection="1">
      <alignment horizontal="center" vertical="center" wrapText="1"/>
      <protection locked="0"/>
    </xf>
    <xf numFmtId="0" fontId="34" fillId="0" borderId="118" xfId="0" applyFont="1" applyBorder="1" applyAlignment="1" applyProtection="1">
      <alignment horizontal="center" vertical="center" wrapText="1"/>
      <protection locked="0"/>
    </xf>
    <xf numFmtId="0" fontId="34" fillId="0" borderId="122" xfId="0" applyFont="1" applyBorder="1" applyAlignment="1" applyProtection="1">
      <alignment horizontal="center" vertical="center" wrapText="1"/>
      <protection locked="0"/>
    </xf>
    <xf numFmtId="0" fontId="25" fillId="12" borderId="89" xfId="0" applyFont="1" applyFill="1" applyBorder="1" applyAlignment="1">
      <alignment horizontal="center"/>
    </xf>
    <xf numFmtId="0" fontId="25" fillId="12" borderId="136" xfId="0" applyFont="1" applyFill="1" applyBorder="1" applyAlignment="1">
      <alignment horizontal="center"/>
    </xf>
    <xf numFmtId="0" fontId="25" fillId="12" borderId="39" xfId="0" applyFont="1" applyFill="1" applyBorder="1" applyAlignment="1">
      <alignment horizontal="center"/>
    </xf>
    <xf numFmtId="2" fontId="2" fillId="0" borderId="62" xfId="0" applyNumberFormat="1" applyFont="1" applyBorder="1" applyAlignment="1">
      <alignment horizontal="center" vertical="center"/>
    </xf>
    <xf numFmtId="0" fontId="19" fillId="13" borderId="39" xfId="0" applyFont="1" applyFill="1" applyBorder="1" applyAlignment="1">
      <alignment horizontal="center" vertical="center"/>
    </xf>
    <xf numFmtId="0" fontId="19" fillId="13" borderId="46" xfId="0" applyFont="1" applyFill="1" applyBorder="1" applyAlignment="1">
      <alignment horizontal="center" vertical="center"/>
    </xf>
    <xf numFmtId="0" fontId="19" fillId="13" borderId="47" xfId="0" applyFont="1" applyFill="1" applyBorder="1" applyAlignment="1">
      <alignment horizontal="center" vertical="center"/>
    </xf>
    <xf numFmtId="0" fontId="2" fillId="0" borderId="57" xfId="0" applyFont="1" applyBorder="1" applyAlignment="1">
      <alignment horizontal="left" vertical="center" wrapText="1"/>
    </xf>
    <xf numFmtId="0" fontId="2" fillId="0" borderId="57" xfId="0" applyFont="1" applyBorder="1" applyAlignment="1">
      <alignment horizontal="left" vertical="center"/>
    </xf>
    <xf numFmtId="2" fontId="2" fillId="0" borderId="61" xfId="0" applyNumberFormat="1" applyFont="1" applyBorder="1" applyAlignment="1">
      <alignment horizontal="center" vertical="center"/>
    </xf>
    <xf numFmtId="0" fontId="2" fillId="0" borderId="58" xfId="0" applyFont="1" applyBorder="1" applyAlignment="1">
      <alignment horizontal="left" vertical="center" wrapText="1"/>
    </xf>
    <xf numFmtId="0" fontId="2" fillId="0" borderId="59" xfId="0" applyFont="1" applyBorder="1" applyAlignment="1">
      <alignment horizontal="left" vertical="center" wrapText="1"/>
    </xf>
    <xf numFmtId="2" fontId="2" fillId="0" borderId="62" xfId="0" applyNumberFormat="1" applyFont="1" applyBorder="1" applyAlignment="1">
      <alignment horizontal="center"/>
    </xf>
    <xf numFmtId="0" fontId="14" fillId="13" borderId="3" xfId="0" applyFont="1" applyFill="1" applyBorder="1" applyAlignment="1">
      <alignment horizontal="center" vertical="center"/>
    </xf>
    <xf numFmtId="0" fontId="21" fillId="13" borderId="4" xfId="0" applyFont="1" applyFill="1" applyBorder="1" applyAlignment="1">
      <alignment horizontal="center" vertical="center"/>
    </xf>
    <xf numFmtId="0" fontId="21" fillId="13" borderId="2" xfId="0" applyFont="1" applyFill="1" applyBorder="1" applyAlignment="1">
      <alignment horizontal="center" vertical="center"/>
    </xf>
    <xf numFmtId="0" fontId="2" fillId="0" borderId="63" xfId="0" applyFont="1" applyBorder="1" applyAlignment="1">
      <alignment horizontal="left" vertical="center" wrapText="1"/>
    </xf>
    <xf numFmtId="0" fontId="2" fillId="0" borderId="64" xfId="0" applyFont="1" applyBorder="1" applyAlignment="1">
      <alignment horizontal="left" vertical="center" wrapText="1"/>
    </xf>
    <xf numFmtId="0" fontId="16" fillId="10" borderId="19" xfId="0" applyFont="1" applyFill="1" applyBorder="1" applyAlignment="1">
      <alignment horizontal="center" vertical="center"/>
    </xf>
    <xf numFmtId="0" fontId="0" fillId="10" borderId="21" xfId="0" applyFill="1" applyBorder="1" applyAlignment="1">
      <alignment horizontal="center" vertical="center"/>
    </xf>
    <xf numFmtId="0" fontId="0" fillId="10" borderId="20" xfId="0" applyFill="1" applyBorder="1" applyAlignment="1">
      <alignment horizontal="center" vertical="center"/>
    </xf>
    <xf numFmtId="0" fontId="0" fillId="0" borderId="7" xfId="0" applyBorder="1" applyAlignment="1">
      <alignment horizontal="left" vertical="center" wrapText="1"/>
    </xf>
    <xf numFmtId="2" fontId="2" fillId="0" borderId="14" xfId="0" applyNumberFormat="1" applyFont="1" applyBorder="1" applyAlignment="1">
      <alignment horizontal="center" vertical="center"/>
    </xf>
    <xf numFmtId="2" fontId="2" fillId="0" borderId="68" xfId="0" applyNumberFormat="1" applyFont="1" applyBorder="1" applyAlignment="1">
      <alignment horizontal="center" vertical="center"/>
    </xf>
    <xf numFmtId="2" fontId="2" fillId="0" borderId="38" xfId="0" applyNumberFormat="1" applyFont="1" applyBorder="1" applyAlignment="1">
      <alignment horizontal="center" vertical="center"/>
    </xf>
    <xf numFmtId="2" fontId="2" fillId="0" borderId="40" xfId="0" applyNumberFormat="1" applyFont="1" applyBorder="1" applyAlignment="1">
      <alignment horizontal="center" vertical="center"/>
    </xf>
    <xf numFmtId="2" fontId="2" fillId="0" borderId="73" xfId="0" applyNumberFormat="1" applyFont="1" applyBorder="1" applyAlignment="1">
      <alignment horizontal="center" vertical="center"/>
    </xf>
    <xf numFmtId="0" fontId="2" fillId="10" borderId="50" xfId="0" applyFont="1" applyFill="1" applyBorder="1" applyAlignment="1">
      <alignment horizontal="center" vertical="center"/>
    </xf>
    <xf numFmtId="0" fontId="2" fillId="10" borderId="48" xfId="0" applyFont="1" applyFill="1" applyBorder="1" applyAlignment="1">
      <alignment horizontal="center" vertical="center"/>
    </xf>
    <xf numFmtId="0" fontId="16" fillId="10" borderId="21" xfId="0" applyFont="1" applyFill="1" applyBorder="1" applyAlignment="1">
      <alignment horizontal="center" vertical="center"/>
    </xf>
    <xf numFmtId="0" fontId="16" fillId="10" borderId="20" xfId="0" applyFont="1" applyFill="1" applyBorder="1" applyAlignment="1">
      <alignment horizontal="center" vertical="center"/>
    </xf>
    <xf numFmtId="0" fontId="0" fillId="10" borderId="71" xfId="0" applyFill="1" applyBorder="1" applyAlignment="1">
      <alignment horizontal="center" vertical="center"/>
    </xf>
    <xf numFmtId="2" fontId="2" fillId="0" borderId="1" xfId="0" applyNumberFormat="1" applyFont="1" applyBorder="1" applyAlignment="1">
      <alignment horizontal="center" vertical="center"/>
    </xf>
    <xf numFmtId="2" fontId="2" fillId="0" borderId="16" xfId="0" applyNumberFormat="1" applyFont="1" applyBorder="1" applyAlignment="1">
      <alignment horizontal="center"/>
    </xf>
    <xf numFmtId="2" fontId="2" fillId="0" borderId="70" xfId="0" applyNumberFormat="1" applyFont="1" applyBorder="1" applyAlignment="1">
      <alignment horizontal="center"/>
    </xf>
    <xf numFmtId="0" fontId="16" fillId="8" borderId="26" xfId="0" applyFont="1" applyFill="1" applyBorder="1" applyAlignment="1">
      <alignment horizontal="center" vertical="center"/>
    </xf>
    <xf numFmtId="0" fontId="1" fillId="8" borderId="24" xfId="0" applyFont="1" applyFill="1" applyBorder="1" applyAlignment="1">
      <alignment horizontal="center" vertical="center"/>
    </xf>
    <xf numFmtId="0" fontId="1" fillId="0" borderId="12" xfId="0" applyFont="1" applyBorder="1" applyAlignment="1">
      <alignment horizontal="center" vertical="center" wrapText="1"/>
    </xf>
    <xf numFmtId="2" fontId="2" fillId="0" borderId="15" xfId="0" applyNumberFormat="1" applyFont="1" applyBorder="1" applyAlignment="1">
      <alignment horizontal="center"/>
    </xf>
    <xf numFmtId="0" fontId="2" fillId="8" borderId="3" xfId="0" applyFont="1" applyFill="1" applyBorder="1" applyAlignment="1">
      <alignment horizontal="center" vertical="center"/>
    </xf>
    <xf numFmtId="0" fontId="2" fillId="8" borderId="4" xfId="0" applyFont="1" applyFill="1" applyBorder="1" applyAlignment="1">
      <alignment horizontal="center" vertical="center"/>
    </xf>
    <xf numFmtId="0" fontId="2" fillId="8" borderId="2" xfId="0" applyFont="1" applyFill="1" applyBorder="1" applyAlignment="1">
      <alignment horizontal="center" vertical="center"/>
    </xf>
    <xf numFmtId="2" fontId="2" fillId="2" borderId="15" xfId="0" applyNumberFormat="1" applyFont="1" applyFill="1" applyBorder="1" applyAlignment="1">
      <alignment horizontal="center"/>
    </xf>
    <xf numFmtId="2" fontId="2" fillId="2" borderId="16" xfId="0" applyNumberFormat="1" applyFont="1" applyFill="1" applyBorder="1" applyAlignment="1">
      <alignment horizontal="center"/>
    </xf>
    <xf numFmtId="2" fontId="2" fillId="2" borderId="70" xfId="0" applyNumberFormat="1" applyFont="1" applyFill="1" applyBorder="1" applyAlignment="1">
      <alignment horizontal="center"/>
    </xf>
    <xf numFmtId="0" fontId="1" fillId="8" borderId="25" xfId="0" applyFont="1" applyFill="1" applyBorder="1" applyAlignment="1">
      <alignment horizontal="center" vertical="center"/>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1"/>
    <c:plotArea>
      <c:layout/>
      <c:radarChart>
        <c:radarStyle val="marker"/>
        <c:varyColors val="0"/>
        <c:ser>
          <c:idx val="0"/>
          <c:order val="0"/>
          <c:marker>
            <c:symbol val="none"/>
          </c:marker>
          <c:cat>
            <c:strRef>
              <c:f>'ANAGRAFICA E SEGNALAZIONE'!$B$118:$B$120</c:f>
              <c:strCache>
                <c:ptCount val="3"/>
                <c:pt idx="0">
                  <c:v>GENITORIALITÀ</c:v>
                </c:pt>
                <c:pt idx="1">
                  <c:v>MINORE</c:v>
                </c:pt>
                <c:pt idx="2">
                  <c:v>CONTESTO</c:v>
                </c:pt>
              </c:strCache>
            </c:strRef>
          </c:cat>
          <c:val>
            <c:numRef>
              <c:f>'ANAGRAFICA E SEGNALAZIONE'!$C$118:$C$120</c:f>
              <c:numCache>
                <c:formatCode>0.00</c:formatCode>
                <c:ptCount val="3"/>
                <c:pt idx="0">
                  <c:v>0</c:v>
                </c:pt>
                <c:pt idx="1">
                  <c:v>0</c:v>
                </c:pt>
                <c:pt idx="2">
                  <c:v>0</c:v>
                </c:pt>
              </c:numCache>
            </c:numRef>
          </c:val>
          <c:extLst>
            <c:ext xmlns:c16="http://schemas.microsoft.com/office/drawing/2014/chart" uri="{C3380CC4-5D6E-409C-BE32-E72D297353CC}">
              <c16:uniqueId val="{00000000-4CDD-4BCE-840C-18655FF537BE}"/>
            </c:ext>
          </c:extLst>
        </c:ser>
        <c:ser>
          <c:idx val="1"/>
          <c:order val="1"/>
          <c:marker>
            <c:symbol val="none"/>
          </c:marker>
          <c:cat>
            <c:strRef>
              <c:f>'ANAGRAFICA E SEGNALAZIONE'!$B$118:$B$120</c:f>
              <c:strCache>
                <c:ptCount val="3"/>
                <c:pt idx="0">
                  <c:v>GENITORIALITÀ</c:v>
                </c:pt>
                <c:pt idx="1">
                  <c:v>MINORE</c:v>
                </c:pt>
                <c:pt idx="2">
                  <c:v>CONTESTO</c:v>
                </c:pt>
              </c:strCache>
            </c:strRef>
          </c:cat>
          <c:val>
            <c:numRef>
              <c:f>'ANAGRAFICA E SEGNALAZIONE'!$D$118:$D$120</c:f>
              <c:numCache>
                <c:formatCode>0.00</c:formatCode>
                <c:ptCount val="3"/>
                <c:pt idx="0">
                  <c:v>0</c:v>
                </c:pt>
                <c:pt idx="1">
                  <c:v>0</c:v>
                </c:pt>
                <c:pt idx="2">
                  <c:v>0</c:v>
                </c:pt>
              </c:numCache>
            </c:numRef>
          </c:val>
          <c:extLst>
            <c:ext xmlns:c16="http://schemas.microsoft.com/office/drawing/2014/chart" uri="{C3380CC4-5D6E-409C-BE32-E72D297353CC}">
              <c16:uniqueId val="{00000001-4CDD-4BCE-840C-18655FF537BE}"/>
            </c:ext>
          </c:extLst>
        </c:ser>
        <c:ser>
          <c:idx val="2"/>
          <c:order val="2"/>
          <c:marker>
            <c:symbol val="none"/>
          </c:marker>
          <c:cat>
            <c:strRef>
              <c:f>'ANAGRAFICA E SEGNALAZIONE'!$B$118:$B$120</c:f>
              <c:strCache>
                <c:ptCount val="3"/>
                <c:pt idx="0">
                  <c:v>GENITORIALITÀ</c:v>
                </c:pt>
                <c:pt idx="1">
                  <c:v>MINORE</c:v>
                </c:pt>
                <c:pt idx="2">
                  <c:v>CONTESTO</c:v>
                </c:pt>
              </c:strCache>
            </c:strRef>
          </c:cat>
          <c:val>
            <c:numRef>
              <c:f>'ANAGRAFICA E SEGNALAZIONE'!$E$118:$E$120</c:f>
              <c:numCache>
                <c:formatCode>0.00</c:formatCode>
                <c:ptCount val="3"/>
                <c:pt idx="0">
                  <c:v>0</c:v>
                </c:pt>
                <c:pt idx="1">
                  <c:v>0</c:v>
                </c:pt>
                <c:pt idx="2">
                  <c:v>0</c:v>
                </c:pt>
              </c:numCache>
            </c:numRef>
          </c:val>
          <c:extLst>
            <c:ext xmlns:c16="http://schemas.microsoft.com/office/drawing/2014/chart" uri="{C3380CC4-5D6E-409C-BE32-E72D297353CC}">
              <c16:uniqueId val="{00000002-4CDD-4BCE-840C-18655FF537BE}"/>
            </c:ext>
          </c:extLst>
        </c:ser>
        <c:ser>
          <c:idx val="3"/>
          <c:order val="3"/>
          <c:marker>
            <c:symbol val="none"/>
          </c:marker>
          <c:cat>
            <c:strRef>
              <c:f>'ANAGRAFICA E SEGNALAZIONE'!$B$118:$B$120</c:f>
              <c:strCache>
                <c:ptCount val="3"/>
                <c:pt idx="0">
                  <c:v>GENITORIALITÀ</c:v>
                </c:pt>
                <c:pt idx="1">
                  <c:v>MINORE</c:v>
                </c:pt>
                <c:pt idx="2">
                  <c:v>CONTESTO</c:v>
                </c:pt>
              </c:strCache>
            </c:strRef>
          </c:cat>
          <c:val>
            <c:numRef>
              <c:f>'ANAGRAFICA E SEGNALAZIONE'!$F$118:$F$120</c:f>
              <c:numCache>
                <c:formatCode>0.00</c:formatCode>
                <c:ptCount val="3"/>
                <c:pt idx="0">
                  <c:v>0</c:v>
                </c:pt>
                <c:pt idx="1">
                  <c:v>0</c:v>
                </c:pt>
                <c:pt idx="2">
                  <c:v>0</c:v>
                </c:pt>
              </c:numCache>
            </c:numRef>
          </c:val>
          <c:extLst>
            <c:ext xmlns:c16="http://schemas.microsoft.com/office/drawing/2014/chart" uri="{C3380CC4-5D6E-409C-BE32-E72D297353CC}">
              <c16:uniqueId val="{00000003-4CDD-4BCE-840C-18655FF537BE}"/>
            </c:ext>
          </c:extLst>
        </c:ser>
        <c:ser>
          <c:idx val="4"/>
          <c:order val="4"/>
          <c:marker>
            <c:symbol val="none"/>
          </c:marker>
          <c:cat>
            <c:strRef>
              <c:f>'ANAGRAFICA E SEGNALAZIONE'!$B$118:$B$120</c:f>
              <c:strCache>
                <c:ptCount val="3"/>
                <c:pt idx="0">
                  <c:v>GENITORIALITÀ</c:v>
                </c:pt>
                <c:pt idx="1">
                  <c:v>MINORE</c:v>
                </c:pt>
                <c:pt idx="2">
                  <c:v>CONTESTO</c:v>
                </c:pt>
              </c:strCache>
            </c:strRef>
          </c:cat>
          <c:val>
            <c:numRef>
              <c:f>'ANAGRAFICA E SEGNALAZIONE'!$G$118:$G$120</c:f>
              <c:numCache>
                <c:formatCode>0.00</c:formatCode>
                <c:ptCount val="3"/>
                <c:pt idx="0">
                  <c:v>0</c:v>
                </c:pt>
                <c:pt idx="1">
                  <c:v>0</c:v>
                </c:pt>
                <c:pt idx="2">
                  <c:v>0</c:v>
                </c:pt>
              </c:numCache>
            </c:numRef>
          </c:val>
          <c:extLst>
            <c:ext xmlns:c16="http://schemas.microsoft.com/office/drawing/2014/chart" uri="{C3380CC4-5D6E-409C-BE32-E72D297353CC}">
              <c16:uniqueId val="{00000004-4CDD-4BCE-840C-18655FF537BE}"/>
            </c:ext>
          </c:extLst>
        </c:ser>
        <c:ser>
          <c:idx val="5"/>
          <c:order val="5"/>
          <c:marker>
            <c:symbol val="none"/>
          </c:marker>
          <c:cat>
            <c:strRef>
              <c:f>'ANAGRAFICA E SEGNALAZIONE'!$B$118:$B$120</c:f>
              <c:strCache>
                <c:ptCount val="3"/>
                <c:pt idx="0">
                  <c:v>GENITORIALITÀ</c:v>
                </c:pt>
                <c:pt idx="1">
                  <c:v>MINORE</c:v>
                </c:pt>
                <c:pt idx="2">
                  <c:v>CONTESTO</c:v>
                </c:pt>
              </c:strCache>
            </c:strRef>
          </c:cat>
          <c:val>
            <c:numRef>
              <c:f>'ANAGRAFICA E SEGNALAZIONE'!$H$118:$H$120</c:f>
              <c:numCache>
                <c:formatCode>0.00</c:formatCode>
                <c:ptCount val="3"/>
                <c:pt idx="0">
                  <c:v>0</c:v>
                </c:pt>
                <c:pt idx="1">
                  <c:v>0</c:v>
                </c:pt>
                <c:pt idx="2">
                  <c:v>0</c:v>
                </c:pt>
              </c:numCache>
            </c:numRef>
          </c:val>
          <c:extLst>
            <c:ext xmlns:c16="http://schemas.microsoft.com/office/drawing/2014/chart" uri="{C3380CC4-5D6E-409C-BE32-E72D297353CC}">
              <c16:uniqueId val="{00000002-11C4-4A81-BAD5-B976C5C24E5D}"/>
            </c:ext>
          </c:extLst>
        </c:ser>
        <c:dLbls>
          <c:showLegendKey val="0"/>
          <c:showVal val="0"/>
          <c:showCatName val="0"/>
          <c:showSerName val="0"/>
          <c:showPercent val="0"/>
          <c:showBubbleSize val="0"/>
        </c:dLbls>
        <c:axId val="210151520"/>
        <c:axId val="210164848"/>
      </c:radarChart>
      <c:catAx>
        <c:axId val="210151520"/>
        <c:scaling>
          <c:orientation val="minMax"/>
        </c:scaling>
        <c:delete val="0"/>
        <c:axPos val="b"/>
        <c:majorGridlines/>
        <c:numFmt formatCode="General" sourceLinked="1"/>
        <c:majorTickMark val="out"/>
        <c:minorTickMark val="none"/>
        <c:tickLblPos val="nextTo"/>
        <c:txPr>
          <a:bodyPr/>
          <a:lstStyle/>
          <a:p>
            <a:pPr>
              <a:defRPr b="1">
                <a:solidFill>
                  <a:srgbClr val="FF0000"/>
                </a:solidFill>
              </a:defRPr>
            </a:pPr>
            <a:endParaRPr lang="it-IT"/>
          </a:p>
        </c:txPr>
        <c:crossAx val="210164848"/>
        <c:crosses val="autoZero"/>
        <c:auto val="0"/>
        <c:lblAlgn val="ctr"/>
        <c:lblOffset val="100"/>
        <c:noMultiLvlLbl val="0"/>
      </c:catAx>
      <c:valAx>
        <c:axId val="210164848"/>
        <c:scaling>
          <c:orientation val="minMax"/>
          <c:max val="5"/>
        </c:scaling>
        <c:delete val="0"/>
        <c:axPos val="l"/>
        <c:majorGridlines/>
        <c:numFmt formatCode="0" sourceLinked="0"/>
        <c:majorTickMark val="cross"/>
        <c:minorTickMark val="none"/>
        <c:tickLblPos val="nextTo"/>
        <c:crossAx val="210151520"/>
        <c:crosses val="autoZero"/>
        <c:crossBetween val="between"/>
      </c:valAx>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46"/>
    </mc:Choice>
    <mc:Fallback>
      <c:style val="46"/>
    </mc:Fallback>
  </mc:AlternateContent>
  <c:chart>
    <c:title>
      <c:tx>
        <c:rich>
          <a:bodyPr/>
          <a:lstStyle/>
          <a:p>
            <a:pPr>
              <a:defRPr sz="1200">
                <a:solidFill>
                  <a:schemeClr val="accent4">
                    <a:lumMod val="20000"/>
                    <a:lumOff val="80000"/>
                  </a:schemeClr>
                </a:solidFill>
              </a:defRPr>
            </a:pPr>
            <a:r>
              <a:rPr lang="en-US" sz="1200">
                <a:solidFill>
                  <a:schemeClr val="accent4">
                    <a:lumMod val="20000"/>
                    <a:lumOff val="80000"/>
                  </a:schemeClr>
                </a:solidFill>
              </a:rPr>
              <a:t>CARATTERISTICHE BAMBINO/RAGAZZO</a:t>
            </a:r>
          </a:p>
        </c:rich>
      </c:tx>
      <c:layout>
        <c:manualLayout>
          <c:xMode val="edge"/>
          <c:yMode val="edge"/>
          <c:x val="4.2500069940710816E-2"/>
          <c:y val="2.2773313988656479E-2"/>
        </c:manualLayout>
      </c:layout>
      <c:overlay val="0"/>
    </c:title>
    <c:autoTitleDeleted val="0"/>
    <c:plotArea>
      <c:layout>
        <c:manualLayout>
          <c:layoutTarget val="inner"/>
          <c:xMode val="edge"/>
          <c:yMode val="edge"/>
          <c:x val="0.28618698256668113"/>
          <c:y val="0.14348474268086822"/>
          <c:w val="0.42762603486663842"/>
          <c:h val="0.74968187439160017"/>
        </c:manualLayout>
      </c:layout>
      <c:radarChart>
        <c:radarStyle val="marker"/>
        <c:varyColors val="0"/>
        <c:ser>
          <c:idx val="0"/>
          <c:order val="0"/>
          <c:marker>
            <c:symbol val="none"/>
          </c:marker>
          <c:cat>
            <c:strRef>
              <c:f>'punteggio minore'!$G$3:$G$10</c:f>
              <c:strCache>
                <c:ptCount val="8"/>
                <c:pt idx="0">
                  <c:v>AUTONOMIA</c:v>
                </c:pt>
                <c:pt idx="1">
                  <c:v>APPRENDIMENTO</c:v>
                </c:pt>
                <c:pt idx="2">
                  <c:v>RELAZIONI CON LA FAMIGLIA</c:v>
                </c:pt>
                <c:pt idx="3">
                  <c:v>RELAZIONI CON I PARI</c:v>
                </c:pt>
                <c:pt idx="4">
                  <c:v>RELAZIONI CON L'ESTERNO</c:v>
                </c:pt>
                <c:pt idx="5">
                  <c:v>COMPETENZE TRASVERSALI</c:v>
                </c:pt>
                <c:pt idx="6">
                  <c:v>SALUTE</c:v>
                </c:pt>
                <c:pt idx="7">
                  <c:v>RELAZIONI CON GLIEDUCATORI</c:v>
                </c:pt>
              </c:strCache>
            </c:strRef>
          </c:cat>
          <c:val>
            <c:numRef>
              <c:f>'punteggio minore'!$H$3:$H$10</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A8E9-413E-8744-E9B8FE60303B}"/>
            </c:ext>
          </c:extLst>
        </c:ser>
        <c:ser>
          <c:idx val="1"/>
          <c:order val="1"/>
          <c:marker>
            <c:symbol val="none"/>
          </c:marker>
          <c:cat>
            <c:strRef>
              <c:f>'punteggio minore'!$G$3:$G$10</c:f>
              <c:strCache>
                <c:ptCount val="8"/>
                <c:pt idx="0">
                  <c:v>AUTONOMIA</c:v>
                </c:pt>
                <c:pt idx="1">
                  <c:v>APPRENDIMENTO</c:v>
                </c:pt>
                <c:pt idx="2">
                  <c:v>RELAZIONI CON LA FAMIGLIA</c:v>
                </c:pt>
                <c:pt idx="3">
                  <c:v>RELAZIONI CON I PARI</c:v>
                </c:pt>
                <c:pt idx="4">
                  <c:v>RELAZIONI CON L'ESTERNO</c:v>
                </c:pt>
                <c:pt idx="5">
                  <c:v>COMPETENZE TRASVERSALI</c:v>
                </c:pt>
                <c:pt idx="6">
                  <c:v>SALUTE</c:v>
                </c:pt>
                <c:pt idx="7">
                  <c:v>RELAZIONI CON GLIEDUCATORI</c:v>
                </c:pt>
              </c:strCache>
            </c:strRef>
          </c:cat>
          <c:val>
            <c:numRef>
              <c:f>'punteggio minore'!$J$3:$J$10</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A8E9-413E-8744-E9B8FE60303B}"/>
            </c:ext>
          </c:extLst>
        </c:ser>
        <c:ser>
          <c:idx val="2"/>
          <c:order val="2"/>
          <c:marker>
            <c:symbol val="none"/>
          </c:marker>
          <c:cat>
            <c:strRef>
              <c:f>'punteggio minore'!$G$3:$G$10</c:f>
              <c:strCache>
                <c:ptCount val="8"/>
                <c:pt idx="0">
                  <c:v>AUTONOMIA</c:v>
                </c:pt>
                <c:pt idx="1">
                  <c:v>APPRENDIMENTO</c:v>
                </c:pt>
                <c:pt idx="2">
                  <c:v>RELAZIONI CON LA FAMIGLIA</c:v>
                </c:pt>
                <c:pt idx="3">
                  <c:v>RELAZIONI CON I PARI</c:v>
                </c:pt>
                <c:pt idx="4">
                  <c:v>RELAZIONI CON L'ESTERNO</c:v>
                </c:pt>
                <c:pt idx="5">
                  <c:v>COMPETENZE TRASVERSALI</c:v>
                </c:pt>
                <c:pt idx="6">
                  <c:v>SALUTE</c:v>
                </c:pt>
                <c:pt idx="7">
                  <c:v>RELAZIONI CON GLIEDUCATORI</c:v>
                </c:pt>
              </c:strCache>
            </c:strRef>
          </c:cat>
          <c:val>
            <c:numRef>
              <c:f>'punteggio minore'!$K$3:$K$10</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A8E9-413E-8744-E9B8FE60303B}"/>
            </c:ext>
          </c:extLst>
        </c:ser>
        <c:ser>
          <c:idx val="3"/>
          <c:order val="3"/>
          <c:marker>
            <c:symbol val="none"/>
          </c:marker>
          <c:cat>
            <c:strRef>
              <c:f>'punteggio minore'!$G$3:$G$10</c:f>
              <c:strCache>
                <c:ptCount val="8"/>
                <c:pt idx="0">
                  <c:v>AUTONOMIA</c:v>
                </c:pt>
                <c:pt idx="1">
                  <c:v>APPRENDIMENTO</c:v>
                </c:pt>
                <c:pt idx="2">
                  <c:v>RELAZIONI CON LA FAMIGLIA</c:v>
                </c:pt>
                <c:pt idx="3">
                  <c:v>RELAZIONI CON I PARI</c:v>
                </c:pt>
                <c:pt idx="4">
                  <c:v>RELAZIONI CON L'ESTERNO</c:v>
                </c:pt>
                <c:pt idx="5">
                  <c:v>COMPETENZE TRASVERSALI</c:v>
                </c:pt>
                <c:pt idx="6">
                  <c:v>SALUTE</c:v>
                </c:pt>
                <c:pt idx="7">
                  <c:v>RELAZIONI CON GLIEDUCATORI</c:v>
                </c:pt>
              </c:strCache>
            </c:strRef>
          </c:cat>
          <c:val>
            <c:numRef>
              <c:f>'punteggio minore'!$L$3:$L$10</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A8E9-413E-8744-E9B8FE60303B}"/>
            </c:ext>
          </c:extLst>
        </c:ser>
        <c:ser>
          <c:idx val="4"/>
          <c:order val="4"/>
          <c:marker>
            <c:symbol val="none"/>
          </c:marker>
          <c:cat>
            <c:strRef>
              <c:f>'punteggio minore'!$G$3:$G$10</c:f>
              <c:strCache>
                <c:ptCount val="8"/>
                <c:pt idx="0">
                  <c:v>AUTONOMIA</c:v>
                </c:pt>
                <c:pt idx="1">
                  <c:v>APPRENDIMENTO</c:v>
                </c:pt>
                <c:pt idx="2">
                  <c:v>RELAZIONI CON LA FAMIGLIA</c:v>
                </c:pt>
                <c:pt idx="3">
                  <c:v>RELAZIONI CON I PARI</c:v>
                </c:pt>
                <c:pt idx="4">
                  <c:v>RELAZIONI CON L'ESTERNO</c:v>
                </c:pt>
                <c:pt idx="5">
                  <c:v>COMPETENZE TRASVERSALI</c:v>
                </c:pt>
                <c:pt idx="6">
                  <c:v>SALUTE</c:v>
                </c:pt>
                <c:pt idx="7">
                  <c:v>RELAZIONI CON GLIEDUCATORI</c:v>
                </c:pt>
              </c:strCache>
            </c:strRef>
          </c:cat>
          <c:val>
            <c:numRef>
              <c:f>'punteggio minore'!$M$3:$M$10</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A8E9-413E-8744-E9B8FE60303B}"/>
            </c:ext>
          </c:extLst>
        </c:ser>
        <c:dLbls>
          <c:showLegendKey val="0"/>
          <c:showVal val="0"/>
          <c:showCatName val="0"/>
          <c:showSerName val="0"/>
          <c:showPercent val="0"/>
          <c:showBubbleSize val="0"/>
        </c:dLbls>
        <c:axId val="211347080"/>
        <c:axId val="211347464"/>
      </c:radarChart>
      <c:catAx>
        <c:axId val="211347080"/>
        <c:scaling>
          <c:orientation val="minMax"/>
        </c:scaling>
        <c:delete val="0"/>
        <c:axPos val="b"/>
        <c:majorGridlines/>
        <c:numFmt formatCode="General" sourceLinked="1"/>
        <c:majorTickMark val="out"/>
        <c:minorTickMark val="none"/>
        <c:tickLblPos val="nextTo"/>
        <c:txPr>
          <a:bodyPr/>
          <a:lstStyle/>
          <a:p>
            <a:pPr>
              <a:defRPr b="1">
                <a:solidFill>
                  <a:schemeClr val="accent4">
                    <a:lumMod val="20000"/>
                    <a:lumOff val="80000"/>
                  </a:schemeClr>
                </a:solidFill>
              </a:defRPr>
            </a:pPr>
            <a:endParaRPr lang="it-IT"/>
          </a:p>
        </c:txPr>
        <c:crossAx val="211347464"/>
        <c:crosses val="autoZero"/>
        <c:auto val="0"/>
        <c:lblAlgn val="ctr"/>
        <c:lblOffset val="100"/>
        <c:noMultiLvlLbl val="0"/>
      </c:catAx>
      <c:valAx>
        <c:axId val="211347464"/>
        <c:scaling>
          <c:orientation val="minMax"/>
          <c:max val="5"/>
          <c:min val="0"/>
        </c:scaling>
        <c:delete val="0"/>
        <c:axPos val="l"/>
        <c:majorGridlines/>
        <c:numFmt formatCode="#,##0" sourceLinked="0"/>
        <c:majorTickMark val="cross"/>
        <c:minorTickMark val="none"/>
        <c:tickLblPos val="nextTo"/>
        <c:crossAx val="211347080"/>
        <c:crosses val="autoZero"/>
        <c:crossBetween val="between"/>
      </c:valAx>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sz="1200">
                <a:solidFill>
                  <a:schemeClr val="accent3">
                    <a:lumMod val="40000"/>
                    <a:lumOff val="60000"/>
                  </a:schemeClr>
                </a:solidFill>
              </a:defRPr>
            </a:pPr>
            <a:r>
              <a:rPr lang="en-US" sz="1200">
                <a:solidFill>
                  <a:schemeClr val="accent3">
                    <a:lumMod val="40000"/>
                    <a:lumOff val="60000"/>
                  </a:schemeClr>
                </a:solidFill>
              </a:rPr>
              <a:t>FUNZIONI GENITORIALI</a:t>
            </a:r>
          </a:p>
        </c:rich>
      </c:tx>
      <c:layout>
        <c:manualLayout>
          <c:xMode val="edge"/>
          <c:yMode val="edge"/>
          <c:x val="8.8944444444444798E-2"/>
          <c:y val="5.5555555555555455E-2"/>
        </c:manualLayout>
      </c:layout>
      <c:overlay val="0"/>
    </c:title>
    <c:autoTitleDeleted val="0"/>
    <c:plotArea>
      <c:layout/>
      <c:radarChart>
        <c:radarStyle val="marker"/>
        <c:varyColors val="0"/>
        <c:ser>
          <c:idx val="0"/>
          <c:order val="0"/>
          <c:marker>
            <c:symbol val="none"/>
          </c:marker>
          <c:cat>
            <c:strRef>
              <c:f>'punteggio genitorialità'!$G$3:$G$7</c:f>
              <c:strCache>
                <c:ptCount val="5"/>
                <c:pt idx="0">
                  <c:v>RELAZIONI DI COPPIA</c:v>
                </c:pt>
                <c:pt idx="1">
                  <c:v>RELAZIONI CON L'ESTERNO</c:v>
                </c:pt>
                <c:pt idx="2">
                  <c:v>RELAZIONI CON IL BAMBINO/RAGAZZO</c:v>
                </c:pt>
                <c:pt idx="3">
                  <c:v>CURA E PROTEZIONE VERSO IL MINORE/RAGAZZO</c:v>
                </c:pt>
                <c:pt idx="4">
                  <c:v>CURA DELLE ATTIVITÀ QUOTIDIANE</c:v>
                </c:pt>
              </c:strCache>
            </c:strRef>
          </c:cat>
          <c:val>
            <c:numRef>
              <c:f>'punteggio genitorialità'!$H$3:$H$7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E9C0-4E22-83D2-1B4AF95C05D4}"/>
            </c:ext>
          </c:extLst>
        </c:ser>
        <c:ser>
          <c:idx val="1"/>
          <c:order val="1"/>
          <c:marker>
            <c:symbol val="none"/>
          </c:marker>
          <c:cat>
            <c:strRef>
              <c:f>'punteggio genitorialità'!$G$3:$G$7</c:f>
              <c:strCache>
                <c:ptCount val="5"/>
                <c:pt idx="0">
                  <c:v>RELAZIONI DI COPPIA</c:v>
                </c:pt>
                <c:pt idx="1">
                  <c:v>RELAZIONI CON L'ESTERNO</c:v>
                </c:pt>
                <c:pt idx="2">
                  <c:v>RELAZIONI CON IL BAMBINO/RAGAZZO</c:v>
                </c:pt>
                <c:pt idx="3">
                  <c:v>CURA E PROTEZIONE VERSO IL MINORE/RAGAZZO</c:v>
                </c:pt>
                <c:pt idx="4">
                  <c:v>CURA DELLE ATTIVITÀ QUOTIDIANE</c:v>
                </c:pt>
              </c:strCache>
            </c:strRef>
          </c:cat>
          <c:val>
            <c:numRef>
              <c:f>'punteggio genitorialità'!$I$3:$I$7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E9C0-4E22-83D2-1B4AF95C05D4}"/>
            </c:ext>
          </c:extLst>
        </c:ser>
        <c:ser>
          <c:idx val="2"/>
          <c:order val="2"/>
          <c:marker>
            <c:symbol val="none"/>
          </c:marker>
          <c:cat>
            <c:strRef>
              <c:f>'punteggio genitorialità'!$G$3:$G$7</c:f>
              <c:strCache>
                <c:ptCount val="5"/>
                <c:pt idx="0">
                  <c:v>RELAZIONI DI COPPIA</c:v>
                </c:pt>
                <c:pt idx="1">
                  <c:v>RELAZIONI CON L'ESTERNO</c:v>
                </c:pt>
                <c:pt idx="2">
                  <c:v>RELAZIONI CON IL BAMBINO/RAGAZZO</c:v>
                </c:pt>
                <c:pt idx="3">
                  <c:v>CURA E PROTEZIONE VERSO IL MINORE/RAGAZZO</c:v>
                </c:pt>
                <c:pt idx="4">
                  <c:v>CURA DELLE ATTIVITÀ QUOTIDIANE</c:v>
                </c:pt>
              </c:strCache>
            </c:strRef>
          </c:cat>
          <c:val>
            <c:numRef>
              <c:f>'punteggio genitorialità'!$J$3:$J$7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E9C0-4E22-83D2-1B4AF95C05D4}"/>
            </c:ext>
          </c:extLst>
        </c:ser>
        <c:ser>
          <c:idx val="3"/>
          <c:order val="3"/>
          <c:marker>
            <c:symbol val="none"/>
          </c:marker>
          <c:cat>
            <c:strRef>
              <c:f>'punteggio genitorialità'!$G$3:$G$7</c:f>
              <c:strCache>
                <c:ptCount val="5"/>
                <c:pt idx="0">
                  <c:v>RELAZIONI DI COPPIA</c:v>
                </c:pt>
                <c:pt idx="1">
                  <c:v>RELAZIONI CON L'ESTERNO</c:v>
                </c:pt>
                <c:pt idx="2">
                  <c:v>RELAZIONI CON IL BAMBINO/RAGAZZO</c:v>
                </c:pt>
                <c:pt idx="3">
                  <c:v>CURA E PROTEZIONE VERSO IL MINORE/RAGAZZO</c:v>
                </c:pt>
                <c:pt idx="4">
                  <c:v>CURA DELLE ATTIVITÀ QUOTIDIANE</c:v>
                </c:pt>
              </c:strCache>
            </c:strRef>
          </c:cat>
          <c:val>
            <c:numRef>
              <c:f>'punteggio genitorialità'!$K$3:$K$7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3-E9C0-4E22-83D2-1B4AF95C05D4}"/>
            </c:ext>
          </c:extLst>
        </c:ser>
        <c:ser>
          <c:idx val="4"/>
          <c:order val="4"/>
          <c:marker>
            <c:symbol val="none"/>
          </c:marker>
          <c:cat>
            <c:strRef>
              <c:f>'punteggio genitorialità'!$G$3:$G$7</c:f>
              <c:strCache>
                <c:ptCount val="5"/>
                <c:pt idx="0">
                  <c:v>RELAZIONI DI COPPIA</c:v>
                </c:pt>
                <c:pt idx="1">
                  <c:v>RELAZIONI CON L'ESTERNO</c:v>
                </c:pt>
                <c:pt idx="2">
                  <c:v>RELAZIONI CON IL BAMBINO/RAGAZZO</c:v>
                </c:pt>
                <c:pt idx="3">
                  <c:v>CURA E PROTEZIONE VERSO IL MINORE/RAGAZZO</c:v>
                </c:pt>
                <c:pt idx="4">
                  <c:v>CURA DELLE ATTIVITÀ QUOTIDIANE</c:v>
                </c:pt>
              </c:strCache>
            </c:strRef>
          </c:cat>
          <c:val>
            <c:numRef>
              <c:f>'punteggio genitorialità'!$L$3:$L$7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4-E9C0-4E22-83D2-1B4AF95C05D4}"/>
            </c:ext>
          </c:extLst>
        </c:ser>
        <c:ser>
          <c:idx val="5"/>
          <c:order val="5"/>
          <c:marker>
            <c:symbol val="none"/>
          </c:marker>
          <c:cat>
            <c:strRef>
              <c:f>'punteggio genitorialità'!$G$3:$G$7</c:f>
              <c:strCache>
                <c:ptCount val="5"/>
                <c:pt idx="0">
                  <c:v>RELAZIONI DI COPPIA</c:v>
                </c:pt>
                <c:pt idx="1">
                  <c:v>RELAZIONI CON L'ESTERNO</c:v>
                </c:pt>
                <c:pt idx="2">
                  <c:v>RELAZIONI CON IL BAMBINO/RAGAZZO</c:v>
                </c:pt>
                <c:pt idx="3">
                  <c:v>CURA E PROTEZIONE VERSO IL MINORE/RAGAZZO</c:v>
                </c:pt>
                <c:pt idx="4">
                  <c:v>CURA DELLE ATTIVITÀ QUOTIDIANE</c:v>
                </c:pt>
              </c:strCache>
            </c:strRef>
          </c:cat>
          <c:val>
            <c:numRef>
              <c:f>'punteggio genitorialità'!$M$3:$M$7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6701-47BC-BD06-8CABE0FCBBF7}"/>
            </c:ext>
          </c:extLst>
        </c:ser>
        <c:dLbls>
          <c:showLegendKey val="0"/>
          <c:showVal val="0"/>
          <c:showCatName val="0"/>
          <c:showSerName val="0"/>
          <c:showPercent val="0"/>
          <c:showBubbleSize val="0"/>
        </c:dLbls>
        <c:axId val="209613904"/>
        <c:axId val="210500912"/>
      </c:radarChart>
      <c:catAx>
        <c:axId val="209613904"/>
        <c:scaling>
          <c:orientation val="minMax"/>
        </c:scaling>
        <c:delete val="0"/>
        <c:axPos val="b"/>
        <c:majorGridlines/>
        <c:numFmt formatCode="General" sourceLinked="1"/>
        <c:majorTickMark val="out"/>
        <c:minorTickMark val="none"/>
        <c:tickLblPos val="nextTo"/>
        <c:txPr>
          <a:bodyPr/>
          <a:lstStyle/>
          <a:p>
            <a:pPr>
              <a:defRPr sz="900" b="1">
                <a:solidFill>
                  <a:schemeClr val="accent3">
                    <a:lumMod val="40000"/>
                    <a:lumOff val="60000"/>
                  </a:schemeClr>
                </a:solidFill>
              </a:defRPr>
            </a:pPr>
            <a:endParaRPr lang="it-IT"/>
          </a:p>
        </c:txPr>
        <c:crossAx val="210500912"/>
        <c:crosses val="autoZero"/>
        <c:auto val="0"/>
        <c:lblAlgn val="ctr"/>
        <c:lblOffset val="100"/>
        <c:noMultiLvlLbl val="0"/>
      </c:catAx>
      <c:valAx>
        <c:axId val="210500912"/>
        <c:scaling>
          <c:orientation val="minMax"/>
          <c:max val="5"/>
          <c:min val="0"/>
        </c:scaling>
        <c:delete val="0"/>
        <c:axPos val="l"/>
        <c:majorGridlines/>
        <c:numFmt formatCode="0" sourceLinked="0"/>
        <c:majorTickMark val="cross"/>
        <c:minorTickMark val="none"/>
        <c:tickLblPos val="nextTo"/>
        <c:txPr>
          <a:bodyPr/>
          <a:lstStyle/>
          <a:p>
            <a:pPr>
              <a:defRPr b="1"/>
            </a:pPr>
            <a:endParaRPr lang="it-IT"/>
          </a:p>
        </c:txPr>
        <c:crossAx val="209613904"/>
        <c:crosses val="autoZero"/>
        <c:crossBetween val="between"/>
      </c:valAx>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48"/>
    </mc:Choice>
    <mc:Fallback>
      <c:style val="48"/>
    </mc:Fallback>
  </mc:AlternateContent>
  <c:chart>
    <c:title>
      <c:tx>
        <c:rich>
          <a:bodyPr/>
          <a:lstStyle/>
          <a:p>
            <a:pPr>
              <a:defRPr sz="1200">
                <a:solidFill>
                  <a:schemeClr val="accent6">
                    <a:lumMod val="20000"/>
                    <a:lumOff val="80000"/>
                  </a:schemeClr>
                </a:solidFill>
              </a:defRPr>
            </a:pPr>
            <a:r>
              <a:rPr lang="en-US" sz="1200">
                <a:solidFill>
                  <a:schemeClr val="accent6">
                    <a:lumMod val="20000"/>
                    <a:lumOff val="80000"/>
                  </a:schemeClr>
                </a:solidFill>
              </a:rPr>
              <a:t>CONTESTO</a:t>
            </a:r>
          </a:p>
        </c:rich>
      </c:tx>
      <c:layout>
        <c:manualLayout>
          <c:xMode val="edge"/>
          <c:yMode val="edge"/>
          <c:x val="0.11770822397200396"/>
          <c:y val="3.2407407407407642E-2"/>
        </c:manualLayout>
      </c:layout>
      <c:overlay val="0"/>
    </c:title>
    <c:autoTitleDeleted val="0"/>
    <c:plotArea>
      <c:layout>
        <c:manualLayout>
          <c:layoutTarget val="inner"/>
          <c:xMode val="edge"/>
          <c:yMode val="edge"/>
          <c:x val="0.29404308680737695"/>
          <c:y val="0.25583154541471387"/>
          <c:w val="0.51853182279175647"/>
          <c:h val="0.45698653322540289"/>
        </c:manualLayout>
      </c:layout>
      <c:radarChart>
        <c:radarStyle val="marker"/>
        <c:varyColors val="0"/>
        <c:ser>
          <c:idx val="0"/>
          <c:order val="0"/>
          <c:marker>
            <c:symbol val="none"/>
          </c:marker>
          <c:cat>
            <c:strRef>
              <c:f>'punteggio contesto'!$G$3:$G$6</c:f>
              <c:strCache>
                <c:ptCount val="4"/>
                <c:pt idx="0">
                  <c:v>CARATTERISTICHE FAMILIARI</c:v>
                </c:pt>
                <c:pt idx="1">
                  <c:v>CARATTERISTICHE DELLA RETE PRIMARIA</c:v>
                </c:pt>
                <c:pt idx="2">
                  <c:v>GENITORE NON CONVIVENTE</c:v>
                </c:pt>
                <c:pt idx="3">
                  <c:v>CARATTERISTICHE SOCIO-ECONOMICHE</c:v>
                </c:pt>
              </c:strCache>
            </c:strRef>
          </c:cat>
          <c:val>
            <c:numRef>
              <c:f>'punteggio contesto'!$H$3:$H$6</c:f>
              <c:numCache>
                <c:formatCode>0.00</c:formatCode>
                <c:ptCount val="4"/>
                <c:pt idx="0">
                  <c:v>0</c:v>
                </c:pt>
                <c:pt idx="1">
                  <c:v>0</c:v>
                </c:pt>
                <c:pt idx="2">
                  <c:v>0</c:v>
                </c:pt>
                <c:pt idx="3">
                  <c:v>0</c:v>
                </c:pt>
              </c:numCache>
            </c:numRef>
          </c:val>
          <c:extLst>
            <c:ext xmlns:c16="http://schemas.microsoft.com/office/drawing/2014/chart" uri="{C3380CC4-5D6E-409C-BE32-E72D297353CC}">
              <c16:uniqueId val="{00000000-7A9E-4428-9146-DBD11C4DF204}"/>
            </c:ext>
          </c:extLst>
        </c:ser>
        <c:ser>
          <c:idx val="1"/>
          <c:order val="1"/>
          <c:marker>
            <c:symbol val="none"/>
          </c:marker>
          <c:cat>
            <c:strRef>
              <c:f>'punteggio contesto'!$G$3:$G$6</c:f>
              <c:strCache>
                <c:ptCount val="4"/>
                <c:pt idx="0">
                  <c:v>CARATTERISTICHE FAMILIARI</c:v>
                </c:pt>
                <c:pt idx="1">
                  <c:v>CARATTERISTICHE DELLA RETE PRIMARIA</c:v>
                </c:pt>
                <c:pt idx="2">
                  <c:v>GENITORE NON CONVIVENTE</c:v>
                </c:pt>
                <c:pt idx="3">
                  <c:v>CARATTERISTICHE SOCIO-ECONOMICHE</c:v>
                </c:pt>
              </c:strCache>
            </c:strRef>
          </c:cat>
          <c:val>
            <c:numRef>
              <c:f>'punteggio contesto'!$I$3:$I$6</c:f>
              <c:numCache>
                <c:formatCode>0.00</c:formatCode>
                <c:ptCount val="4"/>
                <c:pt idx="0">
                  <c:v>0</c:v>
                </c:pt>
                <c:pt idx="1">
                  <c:v>0</c:v>
                </c:pt>
                <c:pt idx="2">
                  <c:v>0</c:v>
                </c:pt>
                <c:pt idx="3">
                  <c:v>0</c:v>
                </c:pt>
              </c:numCache>
            </c:numRef>
          </c:val>
          <c:extLst>
            <c:ext xmlns:c16="http://schemas.microsoft.com/office/drawing/2014/chart" uri="{C3380CC4-5D6E-409C-BE32-E72D297353CC}">
              <c16:uniqueId val="{00000000-A6B6-4939-9264-72232D4FC939}"/>
            </c:ext>
          </c:extLst>
        </c:ser>
        <c:ser>
          <c:idx val="2"/>
          <c:order val="2"/>
          <c:marker>
            <c:symbol val="none"/>
          </c:marker>
          <c:cat>
            <c:strRef>
              <c:f>'punteggio contesto'!$G$3:$G$6</c:f>
              <c:strCache>
                <c:ptCount val="4"/>
                <c:pt idx="0">
                  <c:v>CARATTERISTICHE FAMILIARI</c:v>
                </c:pt>
                <c:pt idx="1">
                  <c:v>CARATTERISTICHE DELLA RETE PRIMARIA</c:v>
                </c:pt>
                <c:pt idx="2">
                  <c:v>GENITORE NON CONVIVENTE</c:v>
                </c:pt>
                <c:pt idx="3">
                  <c:v>CARATTERISTICHE SOCIO-ECONOMICHE</c:v>
                </c:pt>
              </c:strCache>
            </c:strRef>
          </c:cat>
          <c:val>
            <c:numRef>
              <c:f>'punteggio contesto'!$J$3:$J$6</c:f>
              <c:numCache>
                <c:formatCode>0.00</c:formatCode>
                <c:ptCount val="4"/>
                <c:pt idx="0">
                  <c:v>0</c:v>
                </c:pt>
                <c:pt idx="1">
                  <c:v>0</c:v>
                </c:pt>
                <c:pt idx="2">
                  <c:v>0</c:v>
                </c:pt>
                <c:pt idx="3">
                  <c:v>0</c:v>
                </c:pt>
              </c:numCache>
            </c:numRef>
          </c:val>
          <c:extLst>
            <c:ext xmlns:c16="http://schemas.microsoft.com/office/drawing/2014/chart" uri="{C3380CC4-5D6E-409C-BE32-E72D297353CC}">
              <c16:uniqueId val="{00000001-A6B6-4939-9264-72232D4FC939}"/>
            </c:ext>
          </c:extLst>
        </c:ser>
        <c:ser>
          <c:idx val="3"/>
          <c:order val="3"/>
          <c:marker>
            <c:symbol val="none"/>
          </c:marker>
          <c:cat>
            <c:strRef>
              <c:f>'punteggio contesto'!$G$3:$G$6</c:f>
              <c:strCache>
                <c:ptCount val="4"/>
                <c:pt idx="0">
                  <c:v>CARATTERISTICHE FAMILIARI</c:v>
                </c:pt>
                <c:pt idx="1">
                  <c:v>CARATTERISTICHE DELLA RETE PRIMARIA</c:v>
                </c:pt>
                <c:pt idx="2">
                  <c:v>GENITORE NON CONVIVENTE</c:v>
                </c:pt>
                <c:pt idx="3">
                  <c:v>CARATTERISTICHE SOCIO-ECONOMICHE</c:v>
                </c:pt>
              </c:strCache>
            </c:strRef>
          </c:cat>
          <c:val>
            <c:numRef>
              <c:f>'punteggio contesto'!$K$3:$K$6</c:f>
              <c:numCache>
                <c:formatCode>0.00</c:formatCode>
                <c:ptCount val="4"/>
                <c:pt idx="0">
                  <c:v>0</c:v>
                </c:pt>
                <c:pt idx="1">
                  <c:v>0</c:v>
                </c:pt>
                <c:pt idx="2">
                  <c:v>0</c:v>
                </c:pt>
                <c:pt idx="3">
                  <c:v>0</c:v>
                </c:pt>
              </c:numCache>
            </c:numRef>
          </c:val>
          <c:extLst>
            <c:ext xmlns:c16="http://schemas.microsoft.com/office/drawing/2014/chart" uri="{C3380CC4-5D6E-409C-BE32-E72D297353CC}">
              <c16:uniqueId val="{00000002-A6B6-4939-9264-72232D4FC939}"/>
            </c:ext>
          </c:extLst>
        </c:ser>
        <c:ser>
          <c:idx val="4"/>
          <c:order val="4"/>
          <c:marker>
            <c:symbol val="none"/>
          </c:marker>
          <c:cat>
            <c:strRef>
              <c:f>'punteggio contesto'!$G$3:$G$6</c:f>
              <c:strCache>
                <c:ptCount val="4"/>
                <c:pt idx="0">
                  <c:v>CARATTERISTICHE FAMILIARI</c:v>
                </c:pt>
                <c:pt idx="1">
                  <c:v>CARATTERISTICHE DELLA RETE PRIMARIA</c:v>
                </c:pt>
                <c:pt idx="2">
                  <c:v>GENITORE NON CONVIVENTE</c:v>
                </c:pt>
                <c:pt idx="3">
                  <c:v>CARATTERISTICHE SOCIO-ECONOMICHE</c:v>
                </c:pt>
              </c:strCache>
            </c:strRef>
          </c:cat>
          <c:val>
            <c:numRef>
              <c:f>'punteggio contesto'!$L$3:$L$6</c:f>
              <c:numCache>
                <c:formatCode>0.00</c:formatCode>
                <c:ptCount val="4"/>
                <c:pt idx="0">
                  <c:v>0</c:v>
                </c:pt>
                <c:pt idx="1">
                  <c:v>0</c:v>
                </c:pt>
                <c:pt idx="2">
                  <c:v>0</c:v>
                </c:pt>
                <c:pt idx="3">
                  <c:v>0</c:v>
                </c:pt>
              </c:numCache>
            </c:numRef>
          </c:val>
          <c:extLst>
            <c:ext xmlns:c16="http://schemas.microsoft.com/office/drawing/2014/chart" uri="{C3380CC4-5D6E-409C-BE32-E72D297353CC}">
              <c16:uniqueId val="{00000003-A6B6-4939-9264-72232D4FC939}"/>
            </c:ext>
          </c:extLst>
        </c:ser>
        <c:ser>
          <c:idx val="5"/>
          <c:order val="5"/>
          <c:marker>
            <c:symbol val="none"/>
          </c:marker>
          <c:cat>
            <c:strRef>
              <c:f>'punteggio contesto'!$G$3:$G$6</c:f>
              <c:strCache>
                <c:ptCount val="4"/>
                <c:pt idx="0">
                  <c:v>CARATTERISTICHE FAMILIARI</c:v>
                </c:pt>
                <c:pt idx="1">
                  <c:v>CARATTERISTICHE DELLA RETE PRIMARIA</c:v>
                </c:pt>
                <c:pt idx="2">
                  <c:v>GENITORE NON CONVIVENTE</c:v>
                </c:pt>
                <c:pt idx="3">
                  <c:v>CARATTERISTICHE SOCIO-ECONOMICHE</c:v>
                </c:pt>
              </c:strCache>
            </c:strRef>
          </c:cat>
          <c:val>
            <c:numRef>
              <c:f>'punteggio contesto'!$M$3:$M$6</c:f>
              <c:numCache>
                <c:formatCode>0.00</c:formatCode>
                <c:ptCount val="4"/>
                <c:pt idx="0">
                  <c:v>0</c:v>
                </c:pt>
                <c:pt idx="1">
                  <c:v>0</c:v>
                </c:pt>
                <c:pt idx="2">
                  <c:v>0</c:v>
                </c:pt>
                <c:pt idx="3">
                  <c:v>0</c:v>
                </c:pt>
              </c:numCache>
            </c:numRef>
          </c:val>
          <c:extLst>
            <c:ext xmlns:c16="http://schemas.microsoft.com/office/drawing/2014/chart" uri="{C3380CC4-5D6E-409C-BE32-E72D297353CC}">
              <c16:uniqueId val="{00000004-A6B6-4939-9264-72232D4FC939}"/>
            </c:ext>
          </c:extLst>
        </c:ser>
        <c:dLbls>
          <c:showLegendKey val="0"/>
          <c:showVal val="0"/>
          <c:showCatName val="0"/>
          <c:showSerName val="0"/>
          <c:showPercent val="0"/>
          <c:showBubbleSize val="0"/>
        </c:dLbls>
        <c:axId val="210925280"/>
        <c:axId val="211081000"/>
      </c:radarChart>
      <c:catAx>
        <c:axId val="210925280"/>
        <c:scaling>
          <c:orientation val="minMax"/>
        </c:scaling>
        <c:delete val="0"/>
        <c:axPos val="b"/>
        <c:majorGridlines/>
        <c:numFmt formatCode="General" sourceLinked="0"/>
        <c:majorTickMark val="out"/>
        <c:minorTickMark val="none"/>
        <c:tickLblPos val="nextTo"/>
        <c:txPr>
          <a:bodyPr anchor="b" anchorCtr="0"/>
          <a:lstStyle/>
          <a:p>
            <a:pPr>
              <a:defRPr sz="800">
                <a:solidFill>
                  <a:schemeClr val="accent6">
                    <a:lumMod val="20000"/>
                    <a:lumOff val="80000"/>
                  </a:schemeClr>
                </a:solidFill>
              </a:defRPr>
            </a:pPr>
            <a:endParaRPr lang="it-IT"/>
          </a:p>
        </c:txPr>
        <c:crossAx val="211081000"/>
        <c:crosses val="autoZero"/>
        <c:auto val="0"/>
        <c:lblAlgn val="ctr"/>
        <c:lblOffset val="100"/>
        <c:noMultiLvlLbl val="0"/>
      </c:catAx>
      <c:valAx>
        <c:axId val="211081000"/>
        <c:scaling>
          <c:orientation val="minMax"/>
          <c:max val="5"/>
          <c:min val="0"/>
        </c:scaling>
        <c:delete val="0"/>
        <c:axPos val="l"/>
        <c:majorGridlines/>
        <c:numFmt formatCode="#,##0" sourceLinked="0"/>
        <c:majorTickMark val="cross"/>
        <c:minorTickMark val="none"/>
        <c:tickLblPos val="nextTo"/>
        <c:crossAx val="210925280"/>
        <c:crosses val="autoZero"/>
        <c:crossBetween val="between"/>
      </c:valAx>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chart" Target="../charts/chart1.xml"/><Relationship Id="rId4"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1001183</xdr:colOff>
      <xdr:row>123</xdr:row>
      <xdr:rowOff>57151</xdr:rowOff>
    </xdr:from>
    <xdr:to>
      <xdr:col>6</xdr:col>
      <xdr:colOff>283633</xdr:colOff>
      <xdr:row>140</xdr:row>
      <xdr:rowOff>47626</xdr:rowOff>
    </xdr:to>
    <xdr:graphicFrame macro="">
      <xdr:nvGraphicFramePr>
        <xdr:cNvPr id="3" name="Grafico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28576</xdr:colOff>
      <xdr:row>0</xdr:row>
      <xdr:rowOff>123824</xdr:rowOff>
    </xdr:from>
    <xdr:to>
      <xdr:col>3</xdr:col>
      <xdr:colOff>972742</xdr:colOff>
      <xdr:row>3</xdr:row>
      <xdr:rowOff>133349</xdr:rowOff>
    </xdr:to>
    <xdr:pic>
      <xdr:nvPicPr>
        <xdr:cNvPr id="4" name="Immagine 2" descr="comune.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81601" y="123824"/>
          <a:ext cx="944166" cy="581025"/>
        </a:xfrm>
        <a:prstGeom prst="rect">
          <a:avLst/>
        </a:prstGeom>
        <a:noFill/>
        <a:ln w="9525">
          <a:noFill/>
          <a:miter lim="800000"/>
          <a:headEnd/>
          <a:tailEnd/>
        </a:ln>
      </xdr:spPr>
    </xdr:pic>
    <xdr:clientData/>
  </xdr:twoCellAnchor>
  <xdr:twoCellAnchor>
    <xdr:from>
      <xdr:col>2</xdr:col>
      <xdr:colOff>511341</xdr:colOff>
      <xdr:row>0</xdr:row>
      <xdr:rowOff>120317</xdr:rowOff>
    </xdr:from>
    <xdr:to>
      <xdr:col>2</xdr:col>
      <xdr:colOff>1624264</xdr:colOff>
      <xdr:row>3</xdr:row>
      <xdr:rowOff>118083</xdr:rowOff>
    </xdr:to>
    <xdr:pic>
      <xdr:nvPicPr>
        <xdr:cNvPr id="5" name="Immagine 3" descr="stemma comune.jpg">
          <a:extLst>
            <a:ext uri="{FF2B5EF4-FFF2-40B4-BE49-F238E27FC236}">
              <a16:creationId xmlns:a16="http://schemas.microsoft.com/office/drawing/2014/main" id="{D689A1CD-110F-4567-9A86-86367044143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68578" y="120317"/>
          <a:ext cx="1112923" cy="569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1644316</xdr:colOff>
      <xdr:row>0</xdr:row>
      <xdr:rowOff>110290</xdr:rowOff>
    </xdr:from>
    <xdr:to>
      <xdr:col>5</xdr:col>
      <xdr:colOff>200528</xdr:colOff>
      <xdr:row>3</xdr:row>
      <xdr:rowOff>160422</xdr:rowOff>
    </xdr:to>
    <xdr:pic>
      <xdr:nvPicPr>
        <xdr:cNvPr id="6" name="Immagine 2">
          <a:extLst>
            <a:ext uri="{FF2B5EF4-FFF2-40B4-BE49-F238E27FC236}">
              <a16:creationId xmlns:a16="http://schemas.microsoft.com/office/drawing/2014/main" id="{8219CB50-5D06-4461-909B-290EE61F7632}"/>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984" b="7135"/>
        <a:stretch/>
      </xdr:blipFill>
      <xdr:spPr bwMode="auto">
        <a:xfrm>
          <a:off x="4401553" y="110290"/>
          <a:ext cx="3950370" cy="621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154517</xdr:colOff>
      <xdr:row>10</xdr:row>
      <xdr:rowOff>52918</xdr:rowOff>
    </xdr:from>
    <xdr:to>
      <xdr:col>12</xdr:col>
      <xdr:colOff>68792</xdr:colOff>
      <xdr:row>33</xdr:row>
      <xdr:rowOff>148168</xdr:rowOff>
    </xdr:to>
    <xdr:graphicFrame macro="">
      <xdr:nvGraphicFramePr>
        <xdr:cNvPr id="5" name="Grafico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50799</xdr:colOff>
      <xdr:row>8</xdr:row>
      <xdr:rowOff>126999</xdr:rowOff>
    </xdr:from>
    <xdr:to>
      <xdr:col>12</xdr:col>
      <xdr:colOff>201082</xdr:colOff>
      <xdr:row>31</xdr:row>
      <xdr:rowOff>157692</xdr:rowOff>
    </xdr:to>
    <xdr:graphicFrame macro="">
      <xdr:nvGraphicFramePr>
        <xdr:cNvPr id="3" name="Grafico 1">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23282</xdr:colOff>
      <xdr:row>6</xdr:row>
      <xdr:rowOff>201084</xdr:rowOff>
    </xdr:from>
    <xdr:to>
      <xdr:col>14</xdr:col>
      <xdr:colOff>264583</xdr:colOff>
      <xdr:row>26</xdr:row>
      <xdr:rowOff>137583</xdr:rowOff>
    </xdr:to>
    <xdr:graphicFrame macro="">
      <xdr:nvGraphicFramePr>
        <xdr:cNvPr id="5" name="Grafico 1">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62"/>
  <sheetViews>
    <sheetView tabSelected="1" topLeftCell="A138" zoomScale="95" zoomScaleNormal="95" workbookViewId="0">
      <selection activeCell="I148" sqref="I148"/>
    </sheetView>
  </sheetViews>
  <sheetFormatPr defaultColWidth="9.140625" defaultRowHeight="15" x14ac:dyDescent="0.2"/>
  <cols>
    <col min="1" max="1" width="5.28515625" style="15" customWidth="1"/>
    <col min="2" max="2" width="36.140625" style="15" customWidth="1"/>
    <col min="3" max="3" width="35.85546875" style="15" customWidth="1"/>
    <col min="4" max="4" width="22.42578125" style="15" customWidth="1"/>
    <col min="5" max="5" width="22.7109375" style="15" customWidth="1"/>
    <col min="6" max="6" width="14.5703125" style="15" customWidth="1"/>
    <col min="7" max="7" width="13" style="15" customWidth="1"/>
    <col min="8" max="8" width="12.5703125" style="15" customWidth="1"/>
    <col min="9" max="16384" width="9.140625" style="15"/>
  </cols>
  <sheetData>
    <row r="1" spans="1:8" x14ac:dyDescent="0.2">
      <c r="B1" s="394"/>
      <c r="C1" s="394"/>
      <c r="D1" s="394"/>
      <c r="E1" s="394"/>
      <c r="F1" s="394"/>
      <c r="G1" s="394"/>
      <c r="H1" s="394"/>
    </row>
    <row r="2" spans="1:8" x14ac:dyDescent="0.2">
      <c r="B2" s="394"/>
      <c r="C2" s="394"/>
      <c r="D2" s="394"/>
      <c r="E2" s="394"/>
      <c r="F2" s="394"/>
      <c r="G2" s="394"/>
      <c r="H2" s="394"/>
    </row>
    <row r="3" spans="1:8" x14ac:dyDescent="0.2">
      <c r="B3" s="394"/>
      <c r="C3" s="394"/>
      <c r="D3" s="394"/>
      <c r="E3" s="394"/>
      <c r="F3" s="394"/>
      <c r="G3" s="394"/>
      <c r="H3" s="394"/>
    </row>
    <row r="4" spans="1:8" x14ac:dyDescent="0.2">
      <c r="B4" s="394"/>
      <c r="C4" s="394"/>
      <c r="D4" s="394"/>
      <c r="E4" s="394"/>
      <c r="F4" s="394"/>
      <c r="G4" s="394"/>
      <c r="H4" s="394"/>
    </row>
    <row r="5" spans="1:8" ht="15.75" x14ac:dyDescent="0.25">
      <c r="B5" s="390" t="s">
        <v>79</v>
      </c>
      <c r="C5" s="390"/>
      <c r="D5" s="390"/>
      <c r="E5" s="390"/>
      <c r="F5" s="390"/>
      <c r="G5" s="390"/>
      <c r="H5" s="390"/>
    </row>
    <row r="6" spans="1:8" ht="15.75" x14ac:dyDescent="0.25">
      <c r="D6" s="59"/>
      <c r="E6" s="59"/>
    </row>
    <row r="7" spans="1:8" ht="15.75" x14ac:dyDescent="0.25">
      <c r="B7" s="390" t="s">
        <v>265</v>
      </c>
      <c r="C7" s="390"/>
      <c r="D7" s="390"/>
      <c r="E7" s="390"/>
      <c r="F7" s="390"/>
      <c r="G7" s="390"/>
      <c r="H7" s="390"/>
    </row>
    <row r="8" spans="1:8" ht="15.75" x14ac:dyDescent="0.25">
      <c r="A8" s="369"/>
      <c r="B8" s="411" t="s">
        <v>264</v>
      </c>
      <c r="C8" s="412"/>
      <c r="D8" s="412"/>
      <c r="E8" s="412"/>
      <c r="F8" s="412"/>
      <c r="G8" s="412"/>
      <c r="H8" s="413"/>
    </row>
    <row r="9" spans="1:8" ht="15.75" x14ac:dyDescent="0.25">
      <c r="A9" s="367"/>
      <c r="B9" s="436" t="s">
        <v>68</v>
      </c>
      <c r="C9" s="437"/>
      <c r="D9" s="448"/>
      <c r="E9" s="448"/>
      <c r="F9" s="448"/>
      <c r="G9" s="448"/>
      <c r="H9" s="448"/>
    </row>
    <row r="10" spans="1:8" ht="15" customHeight="1" x14ac:dyDescent="0.25">
      <c r="A10" s="367"/>
      <c r="B10" s="436" t="s">
        <v>69</v>
      </c>
      <c r="C10" s="437"/>
      <c r="D10" s="448"/>
      <c r="E10" s="448"/>
      <c r="F10" s="448"/>
      <c r="G10" s="448"/>
      <c r="H10" s="448"/>
    </row>
    <row r="11" spans="1:8" ht="15.75" x14ac:dyDescent="0.25">
      <c r="A11" s="367"/>
      <c r="B11" s="436" t="s">
        <v>256</v>
      </c>
      <c r="C11" s="437"/>
      <c r="D11" s="448"/>
      <c r="E11" s="448"/>
      <c r="F11" s="448"/>
      <c r="G11" s="448"/>
      <c r="H11" s="448"/>
    </row>
    <row r="12" spans="1:8" ht="15.75" x14ac:dyDescent="0.25">
      <c r="A12" s="367"/>
      <c r="B12" s="436" t="s">
        <v>210</v>
      </c>
      <c r="C12" s="437"/>
      <c r="D12" s="448"/>
      <c r="E12" s="448"/>
      <c r="F12" s="448"/>
      <c r="G12" s="448"/>
      <c r="H12" s="448"/>
    </row>
    <row r="13" spans="1:8" ht="15.75" x14ac:dyDescent="0.25">
      <c r="A13" s="367"/>
      <c r="B13" s="436" t="s">
        <v>212</v>
      </c>
      <c r="C13" s="437"/>
      <c r="D13" s="448"/>
      <c r="E13" s="448"/>
      <c r="F13" s="448"/>
      <c r="G13" s="448"/>
      <c r="H13" s="448"/>
    </row>
    <row r="14" spans="1:8" ht="15.75" x14ac:dyDescent="0.25">
      <c r="A14" s="367"/>
      <c r="B14" s="436" t="s">
        <v>257</v>
      </c>
      <c r="C14" s="437"/>
      <c r="D14" s="448"/>
      <c r="E14" s="448"/>
      <c r="F14" s="448"/>
      <c r="G14" s="448"/>
      <c r="H14" s="448"/>
    </row>
    <row r="15" spans="1:8" ht="15.75" x14ac:dyDescent="0.25">
      <c r="A15" s="367"/>
      <c r="B15" s="436" t="s">
        <v>70</v>
      </c>
      <c r="C15" s="437"/>
      <c r="D15" s="448"/>
      <c r="E15" s="448"/>
      <c r="F15" s="448"/>
      <c r="G15" s="448"/>
      <c r="H15" s="448"/>
    </row>
    <row r="16" spans="1:8" ht="15.75" x14ac:dyDescent="0.25">
      <c r="A16" s="367"/>
      <c r="B16" s="436" t="s">
        <v>213</v>
      </c>
      <c r="C16" s="437"/>
      <c r="D16" s="448"/>
      <c r="E16" s="448"/>
      <c r="F16" s="448"/>
      <c r="G16" s="448"/>
      <c r="H16" s="448"/>
    </row>
    <row r="17" spans="1:8" ht="15.75" x14ac:dyDescent="0.25">
      <c r="A17" s="367"/>
      <c r="B17" s="436" t="s">
        <v>214</v>
      </c>
      <c r="C17" s="437"/>
      <c r="D17" s="448"/>
      <c r="E17" s="448"/>
      <c r="F17" s="448"/>
      <c r="G17" s="448"/>
      <c r="H17" s="448"/>
    </row>
    <row r="18" spans="1:8" ht="15.75" x14ac:dyDescent="0.25">
      <c r="A18" s="367"/>
      <c r="B18" s="436" t="s">
        <v>258</v>
      </c>
      <c r="C18" s="437"/>
      <c r="D18" s="448"/>
      <c r="E18" s="448"/>
      <c r="F18" s="448"/>
      <c r="G18" s="448"/>
      <c r="H18" s="448"/>
    </row>
    <row r="19" spans="1:8" ht="15.75" x14ac:dyDescent="0.25">
      <c r="A19" s="367"/>
      <c r="B19" s="436" t="s">
        <v>259</v>
      </c>
      <c r="C19" s="437"/>
      <c r="D19" s="448"/>
      <c r="E19" s="448"/>
      <c r="F19" s="448"/>
      <c r="G19" s="448"/>
      <c r="H19" s="448"/>
    </row>
    <row r="20" spans="1:8" ht="15.75" x14ac:dyDescent="0.25">
      <c r="A20" s="367"/>
      <c r="B20" s="436" t="s">
        <v>260</v>
      </c>
      <c r="C20" s="437"/>
      <c r="D20" s="448"/>
      <c r="E20" s="448"/>
      <c r="F20" s="448"/>
      <c r="G20" s="448"/>
      <c r="H20" s="448"/>
    </row>
    <row r="21" spans="1:8" ht="15.75" x14ac:dyDescent="0.25">
      <c r="A21" s="367"/>
      <c r="B21" s="436" t="s">
        <v>261</v>
      </c>
      <c r="C21" s="437"/>
      <c r="D21" s="448"/>
      <c r="E21" s="448"/>
      <c r="F21" s="448"/>
      <c r="G21" s="448"/>
      <c r="H21" s="448"/>
    </row>
    <row r="22" spans="1:8" ht="15.75" x14ac:dyDescent="0.25">
      <c r="A22" s="367"/>
      <c r="B22" s="436" t="s">
        <v>262</v>
      </c>
      <c r="C22" s="437"/>
      <c r="D22" s="448"/>
      <c r="E22" s="448"/>
      <c r="F22" s="448"/>
      <c r="G22" s="448"/>
      <c r="H22" s="448"/>
    </row>
    <row r="23" spans="1:8" ht="15.75" x14ac:dyDescent="0.25">
      <c r="A23" s="367"/>
      <c r="B23" s="436" t="s">
        <v>263</v>
      </c>
      <c r="C23" s="437"/>
      <c r="D23" s="448"/>
      <c r="E23" s="448"/>
      <c r="F23" s="448"/>
      <c r="G23" s="448"/>
      <c r="H23" s="448"/>
    </row>
    <row r="24" spans="1:8" ht="15.75" x14ac:dyDescent="0.25">
      <c r="A24" s="367"/>
      <c r="B24" s="436" t="s">
        <v>103</v>
      </c>
      <c r="C24" s="437"/>
      <c r="D24" s="448"/>
      <c r="E24" s="448"/>
      <c r="F24" s="448"/>
      <c r="G24" s="448"/>
      <c r="H24" s="448"/>
    </row>
    <row r="25" spans="1:8" ht="15.75" x14ac:dyDescent="0.2">
      <c r="A25" s="368"/>
      <c r="B25" s="446" t="s">
        <v>106</v>
      </c>
      <c r="C25" s="447"/>
      <c r="D25" s="448"/>
      <c r="E25" s="448"/>
      <c r="F25" s="448"/>
      <c r="G25" s="448"/>
      <c r="H25" s="448"/>
    </row>
    <row r="26" spans="1:8" ht="15.75" x14ac:dyDescent="0.2">
      <c r="A26" s="368"/>
      <c r="B26" s="446" t="s">
        <v>107</v>
      </c>
      <c r="C26" s="447"/>
      <c r="D26" s="448"/>
      <c r="E26" s="448"/>
      <c r="F26" s="448"/>
      <c r="G26" s="448"/>
      <c r="H26" s="448"/>
    </row>
    <row r="27" spans="1:8" ht="15.75" customHeight="1" x14ac:dyDescent="0.2">
      <c r="B27" s="449"/>
      <c r="C27" s="449"/>
      <c r="D27" s="449"/>
      <c r="E27" s="449"/>
      <c r="F27" s="449"/>
      <c r="G27" s="449"/>
      <c r="H27" s="449"/>
    </row>
    <row r="28" spans="1:8" ht="15.75" customHeight="1" x14ac:dyDescent="0.25">
      <c r="B28" s="411" t="s">
        <v>266</v>
      </c>
      <c r="C28" s="412"/>
      <c r="D28" s="412"/>
      <c r="E28" s="412"/>
      <c r="F28" s="412"/>
      <c r="G28" s="412"/>
      <c r="H28" s="413"/>
    </row>
    <row r="29" spans="1:8" ht="15.75" customHeight="1" x14ac:dyDescent="0.25">
      <c r="B29" s="442" t="s">
        <v>68</v>
      </c>
      <c r="C29" s="442"/>
      <c r="D29" s="386"/>
      <c r="E29" s="443"/>
      <c r="F29" s="443"/>
      <c r="G29" s="443"/>
      <c r="H29" s="444"/>
    </row>
    <row r="30" spans="1:8" ht="15.75" customHeight="1" x14ac:dyDescent="0.25">
      <c r="B30" s="398" t="s">
        <v>69</v>
      </c>
      <c r="C30" s="398"/>
      <c r="D30" s="386"/>
      <c r="E30" s="387"/>
      <c r="F30" s="387"/>
      <c r="G30" s="387"/>
      <c r="H30" s="388"/>
    </row>
    <row r="31" spans="1:8" ht="15.75" x14ac:dyDescent="0.25">
      <c r="B31" s="398" t="s">
        <v>211</v>
      </c>
      <c r="C31" s="398"/>
      <c r="D31" s="386"/>
      <c r="E31" s="387"/>
      <c r="F31" s="387"/>
      <c r="G31" s="387"/>
      <c r="H31" s="388"/>
    </row>
    <row r="32" spans="1:8" ht="15.75" x14ac:dyDescent="0.25">
      <c r="B32" s="399" t="s">
        <v>210</v>
      </c>
      <c r="C32" s="400"/>
      <c r="D32" s="386"/>
      <c r="E32" s="387"/>
      <c r="F32" s="387"/>
      <c r="G32" s="387"/>
      <c r="H32" s="388"/>
    </row>
    <row r="33" spans="2:9" ht="15.75" x14ac:dyDescent="0.25">
      <c r="B33" s="398" t="s">
        <v>212</v>
      </c>
      <c r="C33" s="398"/>
      <c r="D33" s="455"/>
      <c r="E33" s="456"/>
      <c r="F33" s="456"/>
      <c r="G33" s="456"/>
      <c r="H33" s="457"/>
    </row>
    <row r="34" spans="2:9" ht="15.75" x14ac:dyDescent="0.25">
      <c r="B34" s="398" t="s">
        <v>230</v>
      </c>
      <c r="C34" s="398"/>
      <c r="D34" s="386"/>
      <c r="E34" s="387"/>
      <c r="F34" s="387"/>
      <c r="G34" s="387"/>
      <c r="H34" s="388"/>
    </row>
    <row r="35" spans="2:9" ht="15.75" x14ac:dyDescent="0.25">
      <c r="B35" s="399" t="s">
        <v>70</v>
      </c>
      <c r="C35" s="400"/>
      <c r="D35" s="386"/>
      <c r="E35" s="387"/>
      <c r="F35" s="387"/>
      <c r="G35" s="387"/>
      <c r="H35" s="388"/>
    </row>
    <row r="36" spans="2:9" ht="15.75" x14ac:dyDescent="0.25">
      <c r="B36" s="399" t="s">
        <v>213</v>
      </c>
      <c r="C36" s="400"/>
      <c r="D36" s="386"/>
      <c r="E36" s="387"/>
      <c r="F36" s="387"/>
      <c r="G36" s="387"/>
      <c r="H36" s="388"/>
    </row>
    <row r="37" spans="2:9" ht="15.75" x14ac:dyDescent="0.25">
      <c r="B37" s="398" t="s">
        <v>214</v>
      </c>
      <c r="C37" s="398"/>
      <c r="D37" s="386"/>
      <c r="E37" s="387"/>
      <c r="F37" s="387"/>
      <c r="G37" s="387"/>
      <c r="H37" s="388"/>
    </row>
    <row r="38" spans="2:9" ht="15.75" customHeight="1" x14ac:dyDescent="0.25">
      <c r="B38" s="399" t="s">
        <v>215</v>
      </c>
      <c r="C38" s="400"/>
      <c r="D38" s="386"/>
      <c r="E38" s="387"/>
      <c r="F38" s="387"/>
      <c r="G38" s="387"/>
      <c r="H38" s="388"/>
    </row>
    <row r="39" spans="2:9" ht="15" customHeight="1" x14ac:dyDescent="0.25">
      <c r="B39" s="411"/>
      <c r="C39" s="412"/>
      <c r="D39" s="412"/>
      <c r="E39" s="412"/>
      <c r="F39" s="412"/>
      <c r="G39" s="412"/>
      <c r="H39" s="413"/>
      <c r="I39"/>
    </row>
    <row r="40" spans="2:9" ht="15" customHeight="1" x14ac:dyDescent="0.25">
      <c r="B40" s="399" t="s">
        <v>217</v>
      </c>
      <c r="C40" s="400"/>
      <c r="D40" s="395"/>
      <c r="E40" s="395"/>
      <c r="F40" s="395"/>
      <c r="G40" s="395"/>
      <c r="H40" s="395"/>
      <c r="I40"/>
    </row>
    <row r="41" spans="2:9" ht="15.75" x14ac:dyDescent="0.25">
      <c r="B41" s="398" t="s">
        <v>216</v>
      </c>
      <c r="C41" s="398"/>
      <c r="D41" s="395"/>
      <c r="E41" s="395"/>
      <c r="F41" s="395"/>
      <c r="G41" s="395"/>
      <c r="H41" s="395"/>
      <c r="I41"/>
    </row>
    <row r="42" spans="2:9" ht="15.75" x14ac:dyDescent="0.25">
      <c r="B42" s="411"/>
      <c r="C42" s="412"/>
      <c r="D42" s="412"/>
      <c r="E42" s="412"/>
      <c r="F42" s="412"/>
      <c r="G42" s="412"/>
      <c r="H42" s="413"/>
      <c r="I42"/>
    </row>
    <row r="43" spans="2:9" ht="15.75" x14ac:dyDescent="0.25">
      <c r="B43" s="399" t="s">
        <v>102</v>
      </c>
      <c r="C43" s="400"/>
      <c r="D43" s="395"/>
      <c r="E43" s="395"/>
      <c r="F43" s="395"/>
      <c r="G43" s="395"/>
      <c r="H43" s="395"/>
      <c r="I43"/>
    </row>
    <row r="44" spans="2:9" ht="15.75" customHeight="1" x14ac:dyDescent="0.25">
      <c r="B44" s="399" t="s">
        <v>141</v>
      </c>
      <c r="C44" s="400"/>
      <c r="D44" s="395"/>
      <c r="E44" s="395"/>
      <c r="F44" s="395"/>
      <c r="G44" s="395"/>
      <c r="H44" s="395"/>
      <c r="I44"/>
    </row>
    <row r="45" spans="2:9" ht="15.75" x14ac:dyDescent="0.25">
      <c r="B45" s="398" t="s">
        <v>104</v>
      </c>
      <c r="C45" s="398"/>
      <c r="D45" s="395"/>
      <c r="E45" s="395"/>
      <c r="F45" s="395"/>
      <c r="G45" s="395"/>
      <c r="H45" s="395"/>
      <c r="I45"/>
    </row>
    <row r="46" spans="2:9" s="90" customFormat="1" ht="39" customHeight="1" x14ac:dyDescent="0.25">
      <c r="B46" s="441"/>
      <c r="C46" s="441"/>
      <c r="D46" s="441"/>
      <c r="E46" s="441"/>
      <c r="F46" s="441"/>
      <c r="G46" s="441"/>
      <c r="H46" s="441"/>
      <c r="I46" s="93"/>
    </row>
    <row r="47" spans="2:9" ht="15.75" customHeight="1" x14ac:dyDescent="0.25">
      <c r="B47" s="401" t="s">
        <v>139</v>
      </c>
      <c r="C47" s="401"/>
      <c r="D47" s="395"/>
      <c r="E47" s="395"/>
      <c r="F47" s="395"/>
      <c r="G47" s="395"/>
      <c r="H47" s="395"/>
      <c r="I47"/>
    </row>
    <row r="48" spans="2:9" ht="15.75" x14ac:dyDescent="0.25">
      <c r="B48" s="398" t="s">
        <v>105</v>
      </c>
      <c r="C48" s="398"/>
      <c r="D48" s="395"/>
      <c r="E48" s="395"/>
      <c r="F48" s="395"/>
      <c r="G48" s="395"/>
      <c r="H48" s="395"/>
      <c r="I48"/>
    </row>
    <row r="49" spans="2:9" x14ac:dyDescent="0.2">
      <c r="B49" s="445" t="s">
        <v>106</v>
      </c>
      <c r="C49" s="445"/>
      <c r="D49" s="396"/>
      <c r="E49" s="396"/>
      <c r="F49" s="396"/>
      <c r="G49" s="396"/>
      <c r="H49" s="396"/>
      <c r="I49"/>
    </row>
    <row r="50" spans="2:9" x14ac:dyDescent="0.2">
      <c r="B50" s="445" t="s">
        <v>107</v>
      </c>
      <c r="C50" s="445"/>
      <c r="D50" s="397"/>
      <c r="E50" s="397"/>
      <c r="F50" s="397"/>
      <c r="G50" s="397"/>
      <c r="H50" s="397"/>
      <c r="I50"/>
    </row>
    <row r="51" spans="2:9" ht="15" customHeight="1" x14ac:dyDescent="0.2">
      <c r="B51" s="110"/>
      <c r="C51" s="110"/>
      <c r="D51" s="111"/>
      <c r="E51" s="111"/>
      <c r="F51" s="111"/>
      <c r="G51" s="111"/>
      <c r="I51"/>
    </row>
    <row r="52" spans="2:9" ht="15.75" x14ac:dyDescent="0.25">
      <c r="B52" s="391" t="s">
        <v>113</v>
      </c>
      <c r="C52" s="392"/>
      <c r="D52" s="392"/>
      <c r="E52" s="392"/>
      <c r="F52" s="392"/>
      <c r="G52" s="392"/>
      <c r="H52" s="393"/>
      <c r="I52"/>
    </row>
    <row r="53" spans="2:9" ht="28.5" customHeight="1" x14ac:dyDescent="0.25">
      <c r="B53" s="128"/>
      <c r="C53" s="133" t="s">
        <v>114</v>
      </c>
      <c r="D53" s="134" t="s">
        <v>218</v>
      </c>
      <c r="E53" s="112" t="s">
        <v>115</v>
      </c>
      <c r="F53" s="402" t="s">
        <v>116</v>
      </c>
      <c r="G53" s="403"/>
      <c r="H53" s="404"/>
      <c r="I53"/>
    </row>
    <row r="54" spans="2:9" x14ac:dyDescent="0.2">
      <c r="B54" s="135" t="s">
        <v>117</v>
      </c>
      <c r="C54" s="336"/>
      <c r="D54" s="336"/>
      <c r="E54" s="337"/>
      <c r="F54" s="386"/>
      <c r="G54" s="387"/>
      <c r="H54" s="388"/>
      <c r="I54"/>
    </row>
    <row r="55" spans="2:9" x14ac:dyDescent="0.2">
      <c r="B55" s="135" t="s">
        <v>118</v>
      </c>
      <c r="C55" s="336"/>
      <c r="D55" s="336"/>
      <c r="E55" s="336"/>
      <c r="F55" s="386"/>
      <c r="G55" s="387"/>
      <c r="H55" s="388"/>
      <c r="I55"/>
    </row>
    <row r="56" spans="2:9" x14ac:dyDescent="0.2">
      <c r="B56" s="135" t="s">
        <v>119</v>
      </c>
      <c r="C56" s="336"/>
      <c r="D56" s="336"/>
      <c r="E56" s="337"/>
      <c r="F56" s="386"/>
      <c r="G56" s="387"/>
      <c r="H56" s="388"/>
    </row>
    <row r="57" spans="2:9" x14ac:dyDescent="0.2">
      <c r="B57" s="135" t="s">
        <v>120</v>
      </c>
      <c r="C57" s="336"/>
      <c r="D57" s="336"/>
      <c r="E57" s="336"/>
      <c r="F57" s="386"/>
      <c r="G57" s="387"/>
      <c r="H57" s="388"/>
    </row>
    <row r="58" spans="2:9" x14ac:dyDescent="0.2">
      <c r="B58" s="270" t="s">
        <v>219</v>
      </c>
      <c r="C58" s="338"/>
      <c r="D58" s="338"/>
      <c r="E58" s="338"/>
      <c r="F58" s="386"/>
      <c r="G58" s="387"/>
      <c r="H58" s="388"/>
    </row>
    <row r="59" spans="2:9" x14ac:dyDescent="0.2">
      <c r="B59" s="135" t="s">
        <v>140</v>
      </c>
      <c r="C59" s="337"/>
      <c r="D59" s="337"/>
      <c r="E59" s="337"/>
      <c r="F59" s="386"/>
      <c r="G59" s="387"/>
      <c r="H59" s="388"/>
    </row>
    <row r="60" spans="2:9" x14ac:dyDescent="0.2">
      <c r="B60" s="113"/>
      <c r="C60" s="114"/>
      <c r="D60" s="115"/>
      <c r="E60" s="115"/>
      <c r="F60" s="115"/>
      <c r="G60" s="115"/>
      <c r="H60"/>
    </row>
    <row r="61" spans="2:9" ht="15.75" x14ac:dyDescent="0.25">
      <c r="B61" s="391" t="s">
        <v>267</v>
      </c>
      <c r="C61" s="392"/>
      <c r="D61" s="392"/>
      <c r="E61" s="392"/>
      <c r="F61" s="392"/>
      <c r="G61" s="392"/>
      <c r="H61" s="393"/>
    </row>
    <row r="62" spans="2:9" ht="31.5" customHeight="1" x14ac:dyDescent="0.25">
      <c r="B62" s="128"/>
      <c r="C62" s="402" t="s">
        <v>255</v>
      </c>
      <c r="D62" s="404"/>
      <c r="E62" s="112" t="s">
        <v>115</v>
      </c>
      <c r="F62" s="427" t="s">
        <v>282</v>
      </c>
      <c r="G62" s="428"/>
      <c r="H62" s="429"/>
    </row>
    <row r="63" spans="2:9" ht="32.25" customHeight="1" x14ac:dyDescent="0.2">
      <c r="B63" s="116" t="s">
        <v>121</v>
      </c>
      <c r="C63" s="386"/>
      <c r="D63" s="388"/>
      <c r="E63" s="336"/>
      <c r="F63" s="386"/>
      <c r="G63" s="387"/>
      <c r="H63" s="388"/>
    </row>
    <row r="64" spans="2:9" ht="39.950000000000003" customHeight="1" x14ac:dyDescent="0.2">
      <c r="B64" s="116" t="s">
        <v>122</v>
      </c>
      <c r="C64" s="386"/>
      <c r="D64" s="388"/>
      <c r="E64" s="336"/>
      <c r="F64" s="386"/>
      <c r="G64" s="387"/>
      <c r="H64" s="388"/>
    </row>
    <row r="65" spans="1:8" ht="39.950000000000003" customHeight="1" x14ac:dyDescent="0.2">
      <c r="B65" s="135" t="s">
        <v>123</v>
      </c>
      <c r="C65" s="386"/>
      <c r="D65" s="388"/>
      <c r="E65" s="337"/>
      <c r="F65" s="386"/>
      <c r="G65" s="387"/>
      <c r="H65" s="388"/>
    </row>
    <row r="66" spans="1:8" ht="39.950000000000003" customHeight="1" x14ac:dyDescent="0.2">
      <c r="B66" s="117" t="s">
        <v>124</v>
      </c>
      <c r="C66" s="386"/>
      <c r="D66" s="388"/>
      <c r="E66" s="339"/>
      <c r="F66" s="386"/>
      <c r="G66" s="387"/>
      <c r="H66" s="388"/>
    </row>
    <row r="67" spans="1:8" ht="39.950000000000003" customHeight="1" x14ac:dyDescent="0.2">
      <c r="B67" s="116" t="s">
        <v>125</v>
      </c>
      <c r="C67" s="386"/>
      <c r="D67" s="388"/>
      <c r="E67" s="336"/>
      <c r="F67" s="386"/>
      <c r="G67" s="387"/>
      <c r="H67" s="388"/>
    </row>
    <row r="68" spans="1:8" ht="39.950000000000003" customHeight="1" x14ac:dyDescent="0.2">
      <c r="B68" s="116" t="s">
        <v>126</v>
      </c>
      <c r="C68" s="386"/>
      <c r="D68" s="388"/>
      <c r="E68" s="336"/>
      <c r="F68" s="386"/>
      <c r="G68" s="387"/>
      <c r="H68" s="388"/>
    </row>
    <row r="69" spans="1:8" ht="29.25" customHeight="1" x14ac:dyDescent="0.2">
      <c r="B69" s="116" t="s">
        <v>127</v>
      </c>
      <c r="C69" s="386"/>
      <c r="D69" s="388"/>
      <c r="E69" s="336"/>
      <c r="F69" s="386"/>
      <c r="G69" s="387"/>
      <c r="H69" s="388"/>
    </row>
    <row r="70" spans="1:8" ht="27" customHeight="1" x14ac:dyDescent="0.2">
      <c r="B70" s="135" t="s">
        <v>140</v>
      </c>
      <c r="C70" s="386"/>
      <c r="D70" s="388"/>
      <c r="E70" s="337"/>
      <c r="F70" s="386"/>
      <c r="G70" s="387"/>
      <c r="H70" s="388"/>
    </row>
    <row r="71" spans="1:8" ht="16.5" thickBot="1" x14ac:dyDescent="0.3">
      <c r="B71" s="450" t="s">
        <v>274</v>
      </c>
      <c r="C71" s="450"/>
      <c r="D71" s="450"/>
      <c r="E71" s="450"/>
      <c r="F71" s="450"/>
      <c r="G71" s="450"/>
      <c r="H71" s="450"/>
    </row>
    <row r="72" spans="1:8" ht="39.950000000000003" customHeight="1" x14ac:dyDescent="0.2">
      <c r="B72" s="451" t="s">
        <v>268</v>
      </c>
      <c r="C72" s="453" t="s">
        <v>269</v>
      </c>
      <c r="D72" s="453" t="s">
        <v>270</v>
      </c>
      <c r="E72" s="453" t="s">
        <v>271</v>
      </c>
      <c r="F72" s="453"/>
      <c r="G72" s="453" t="s">
        <v>272</v>
      </c>
      <c r="H72" s="453"/>
    </row>
    <row r="73" spans="1:8" ht="39.950000000000003" customHeight="1" x14ac:dyDescent="0.2">
      <c r="B73" s="452"/>
      <c r="C73" s="454"/>
      <c r="D73" s="454"/>
      <c r="E73" s="454"/>
      <c r="F73" s="454"/>
      <c r="G73" s="454"/>
      <c r="H73" s="454"/>
    </row>
    <row r="74" spans="1:8" x14ac:dyDescent="0.2">
      <c r="B74" s="370" t="s">
        <v>273</v>
      </c>
      <c r="C74" s="371"/>
      <c r="D74" s="371" t="s">
        <v>273</v>
      </c>
      <c r="E74" s="430" t="s">
        <v>273</v>
      </c>
      <c r="F74" s="430"/>
      <c r="G74" s="431" t="s">
        <v>273</v>
      </c>
      <c r="H74" s="432"/>
    </row>
    <row r="75" spans="1:8" x14ac:dyDescent="0.2">
      <c r="B75" s="372" t="s">
        <v>273</v>
      </c>
      <c r="C75" s="373" t="s">
        <v>273</v>
      </c>
      <c r="D75" s="373" t="s">
        <v>273</v>
      </c>
      <c r="E75" s="458"/>
      <c r="F75" s="458"/>
      <c r="G75" s="459" t="s">
        <v>273</v>
      </c>
      <c r="H75" s="460"/>
    </row>
    <row r="76" spans="1:8" s="146" customFormat="1" x14ac:dyDescent="0.2">
      <c r="A76" s="15"/>
      <c r="B76" s="372" t="s">
        <v>273</v>
      </c>
      <c r="C76" s="373" t="s">
        <v>273</v>
      </c>
      <c r="D76" s="373" t="s">
        <v>273</v>
      </c>
      <c r="E76" s="458" t="s">
        <v>273</v>
      </c>
      <c r="F76" s="458"/>
      <c r="G76" s="459" t="s">
        <v>273</v>
      </c>
      <c r="H76" s="460"/>
    </row>
    <row r="77" spans="1:8" x14ac:dyDescent="0.2">
      <c r="B77" s="372" t="s">
        <v>273</v>
      </c>
      <c r="C77" s="373" t="s">
        <v>273</v>
      </c>
      <c r="D77" s="373" t="s">
        <v>273</v>
      </c>
      <c r="E77" s="458" t="s">
        <v>273</v>
      </c>
      <c r="F77" s="458"/>
      <c r="G77" s="459" t="s">
        <v>273</v>
      </c>
      <c r="H77" s="460"/>
    </row>
    <row r="78" spans="1:8" x14ac:dyDescent="0.2">
      <c r="B78" s="372" t="s">
        <v>273</v>
      </c>
      <c r="C78" s="373" t="s">
        <v>273</v>
      </c>
      <c r="D78" s="373" t="s">
        <v>273</v>
      </c>
      <c r="E78" s="458" t="s">
        <v>273</v>
      </c>
      <c r="F78" s="458"/>
      <c r="G78" s="459" t="s">
        <v>273</v>
      </c>
      <c r="H78" s="460"/>
    </row>
    <row r="79" spans="1:8" x14ac:dyDescent="0.2">
      <c r="B79" s="372" t="s">
        <v>273</v>
      </c>
      <c r="C79" s="373" t="s">
        <v>273</v>
      </c>
      <c r="D79" s="373" t="s">
        <v>273</v>
      </c>
      <c r="E79" s="458" t="s">
        <v>273</v>
      </c>
      <c r="F79" s="458"/>
      <c r="G79" s="458" t="s">
        <v>273</v>
      </c>
      <c r="H79" s="458"/>
    </row>
    <row r="80" spans="1:8" ht="15.75" customHeight="1" thickBot="1" x14ac:dyDescent="0.25">
      <c r="B80" s="374" t="s">
        <v>273</v>
      </c>
      <c r="C80" s="375" t="s">
        <v>273</v>
      </c>
      <c r="D80" s="375" t="s">
        <v>273</v>
      </c>
      <c r="E80" s="461" t="s">
        <v>273</v>
      </c>
      <c r="F80" s="461"/>
      <c r="G80" s="462" t="s">
        <v>273</v>
      </c>
      <c r="H80" s="463"/>
    </row>
    <row r="81" spans="1:8" ht="22.5" customHeight="1" x14ac:dyDescent="0.2">
      <c r="B81" s="85"/>
      <c r="C81" s="85"/>
    </row>
    <row r="82" spans="1:8" ht="15.75" x14ac:dyDescent="0.25">
      <c r="B82" s="411" t="s">
        <v>220</v>
      </c>
      <c r="C82" s="412"/>
      <c r="D82" s="412"/>
      <c r="E82" s="412"/>
      <c r="F82" s="412"/>
      <c r="G82" s="412"/>
      <c r="H82" s="413"/>
    </row>
    <row r="83" spans="1:8" x14ac:dyDescent="0.2">
      <c r="B83" s="433"/>
      <c r="C83" s="434"/>
      <c r="D83" s="434"/>
      <c r="E83" s="434"/>
      <c r="F83" s="434"/>
      <c r="G83" s="434"/>
      <c r="H83" s="435"/>
    </row>
    <row r="84" spans="1:8" x14ac:dyDescent="0.2">
      <c r="B84" s="417"/>
      <c r="C84" s="418"/>
      <c r="D84" s="418"/>
      <c r="E84" s="418"/>
      <c r="F84" s="418"/>
      <c r="G84" s="418"/>
      <c r="H84" s="419"/>
    </row>
    <row r="85" spans="1:8" s="90" customFormat="1" x14ac:dyDescent="0.2">
      <c r="A85" s="15"/>
      <c r="B85" s="417"/>
      <c r="C85" s="418"/>
      <c r="D85" s="418"/>
      <c r="E85" s="418"/>
      <c r="F85" s="418"/>
      <c r="G85" s="418"/>
      <c r="H85" s="419"/>
    </row>
    <row r="86" spans="1:8" x14ac:dyDescent="0.2">
      <c r="B86" s="417"/>
      <c r="C86" s="418"/>
      <c r="D86" s="418"/>
      <c r="E86" s="418"/>
      <c r="F86" s="418"/>
      <c r="G86" s="418"/>
      <c r="H86" s="419"/>
    </row>
    <row r="87" spans="1:8" x14ac:dyDescent="0.2">
      <c r="B87" s="417"/>
      <c r="C87" s="418"/>
      <c r="D87" s="418"/>
      <c r="E87" s="418"/>
      <c r="F87" s="418"/>
      <c r="G87" s="418"/>
      <c r="H87" s="419"/>
    </row>
    <row r="88" spans="1:8" x14ac:dyDescent="0.2">
      <c r="B88" s="420"/>
      <c r="C88" s="421"/>
      <c r="D88" s="421"/>
      <c r="E88" s="421"/>
      <c r="F88" s="421"/>
      <c r="G88" s="421"/>
      <c r="H88" s="422"/>
    </row>
    <row r="89" spans="1:8" ht="15.75" x14ac:dyDescent="0.25">
      <c r="B89" s="411" t="s">
        <v>283</v>
      </c>
      <c r="C89" s="412"/>
      <c r="D89" s="412"/>
      <c r="E89" s="412"/>
      <c r="F89" s="412"/>
      <c r="G89" s="412"/>
      <c r="H89" s="413"/>
    </row>
    <row r="90" spans="1:8" ht="15.75" x14ac:dyDescent="0.2">
      <c r="B90" s="414" t="s">
        <v>275</v>
      </c>
      <c r="C90" s="415"/>
      <c r="D90" s="415"/>
      <c r="E90" s="415"/>
      <c r="F90" s="415"/>
      <c r="G90" s="415"/>
      <c r="H90" s="416"/>
    </row>
    <row r="91" spans="1:8" x14ac:dyDescent="0.2">
      <c r="B91" s="417"/>
      <c r="C91" s="418"/>
      <c r="D91" s="418"/>
      <c r="E91" s="418"/>
      <c r="F91" s="418"/>
      <c r="G91" s="418"/>
      <c r="H91" s="419"/>
    </row>
    <row r="92" spans="1:8" x14ac:dyDescent="0.2">
      <c r="B92" s="417"/>
      <c r="C92" s="418"/>
      <c r="D92" s="418"/>
      <c r="E92" s="418"/>
      <c r="F92" s="418"/>
      <c r="G92" s="418"/>
      <c r="H92" s="419"/>
    </row>
    <row r="93" spans="1:8" x14ac:dyDescent="0.2">
      <c r="B93" s="417"/>
      <c r="C93" s="418"/>
      <c r="D93" s="418"/>
      <c r="E93" s="418"/>
      <c r="F93" s="418"/>
      <c r="G93" s="418"/>
      <c r="H93" s="419"/>
    </row>
    <row r="94" spans="1:8" x14ac:dyDescent="0.2">
      <c r="B94" s="420"/>
      <c r="C94" s="421"/>
      <c r="D94" s="421"/>
      <c r="E94" s="421"/>
      <c r="F94" s="421"/>
      <c r="G94" s="421"/>
      <c r="H94" s="422"/>
    </row>
    <row r="95" spans="1:8" ht="15.75" x14ac:dyDescent="0.2">
      <c r="B95" s="414" t="s">
        <v>128</v>
      </c>
      <c r="C95" s="415"/>
      <c r="D95" s="415"/>
      <c r="E95" s="415"/>
      <c r="F95" s="415"/>
      <c r="G95" s="415"/>
      <c r="H95" s="416"/>
    </row>
    <row r="96" spans="1:8" ht="66.75" customHeight="1" x14ac:dyDescent="0.2">
      <c r="A96" s="146"/>
      <c r="B96" s="424"/>
      <c r="C96" s="425"/>
      <c r="D96" s="425"/>
      <c r="E96" s="425"/>
      <c r="F96" s="425"/>
      <c r="G96" s="425"/>
      <c r="H96" s="426"/>
    </row>
    <row r="97" spans="2:8" ht="15.75" x14ac:dyDescent="0.2">
      <c r="B97" s="414" t="s">
        <v>129</v>
      </c>
      <c r="C97" s="415"/>
      <c r="D97" s="415"/>
      <c r="E97" s="415"/>
      <c r="F97" s="415"/>
      <c r="G97" s="415"/>
      <c r="H97" s="416"/>
    </row>
    <row r="98" spans="2:8" ht="69" customHeight="1" thickBot="1" x14ac:dyDescent="0.25">
      <c r="B98" s="423"/>
      <c r="C98" s="423"/>
      <c r="D98" s="423"/>
      <c r="E98" s="423"/>
      <c r="F98" s="423"/>
      <c r="G98" s="423"/>
      <c r="H98" s="423"/>
    </row>
    <row r="99" spans="2:8" ht="15.75" x14ac:dyDescent="0.2">
      <c r="B99" s="466" t="s">
        <v>284</v>
      </c>
      <c r="C99" s="467"/>
      <c r="D99" s="467"/>
      <c r="E99" s="467"/>
      <c r="F99" s="467"/>
      <c r="G99" s="467"/>
      <c r="H99" s="467"/>
    </row>
    <row r="100" spans="2:8" ht="15.75" x14ac:dyDescent="0.2">
      <c r="B100" s="468" t="s">
        <v>276</v>
      </c>
      <c r="C100" s="468"/>
      <c r="D100" s="468"/>
      <c r="E100" s="468"/>
      <c r="F100" s="468"/>
      <c r="G100" s="468"/>
      <c r="H100" s="468"/>
    </row>
    <row r="101" spans="2:8" ht="90.75" customHeight="1" x14ac:dyDescent="0.2">
      <c r="B101" s="465"/>
      <c r="C101" s="465"/>
      <c r="D101" s="465"/>
      <c r="E101" s="465"/>
      <c r="F101" s="465"/>
      <c r="G101" s="465"/>
      <c r="H101" s="465"/>
    </row>
    <row r="102" spans="2:8" ht="36" customHeight="1" x14ac:dyDescent="0.2">
      <c r="B102" s="464" t="s">
        <v>277</v>
      </c>
      <c r="C102" s="464"/>
      <c r="D102" s="464"/>
      <c r="E102" s="464"/>
      <c r="F102" s="464"/>
      <c r="G102" s="464"/>
      <c r="H102" s="464"/>
    </row>
    <row r="103" spans="2:8" ht="93" customHeight="1" x14ac:dyDescent="0.2">
      <c r="B103" s="465"/>
      <c r="C103" s="465"/>
      <c r="D103" s="465"/>
      <c r="E103" s="465"/>
      <c r="F103" s="465"/>
      <c r="G103" s="465"/>
      <c r="H103" s="465"/>
    </row>
    <row r="104" spans="2:8" ht="33.75" customHeight="1" x14ac:dyDescent="0.2">
      <c r="B104" s="464" t="s">
        <v>278</v>
      </c>
      <c r="C104" s="464"/>
      <c r="D104" s="464"/>
      <c r="E104" s="464"/>
      <c r="F104" s="464"/>
      <c r="G104" s="464"/>
      <c r="H104" s="464"/>
    </row>
    <row r="105" spans="2:8" ht="80.25" customHeight="1" x14ac:dyDescent="0.2">
      <c r="B105" s="469"/>
      <c r="C105" s="469"/>
      <c r="D105" s="469"/>
      <c r="E105" s="469"/>
      <c r="F105" s="469"/>
      <c r="G105" s="469"/>
      <c r="H105" s="469"/>
    </row>
    <row r="106" spans="2:8" ht="15.75" x14ac:dyDescent="0.2">
      <c r="B106" s="464" t="s">
        <v>279</v>
      </c>
      <c r="C106" s="464"/>
      <c r="D106" s="464"/>
      <c r="E106" s="464"/>
      <c r="F106" s="464"/>
      <c r="G106" s="464"/>
      <c r="H106" s="464"/>
    </row>
    <row r="107" spans="2:8" ht="69" customHeight="1" x14ac:dyDescent="0.2">
      <c r="B107" s="465"/>
      <c r="C107" s="465"/>
      <c r="D107" s="465"/>
      <c r="E107" s="465"/>
      <c r="F107" s="465"/>
      <c r="G107" s="465"/>
      <c r="H107" s="465"/>
    </row>
    <row r="108" spans="2:8" ht="15.75" x14ac:dyDescent="0.2">
      <c r="B108" s="464" t="s">
        <v>280</v>
      </c>
      <c r="C108" s="464"/>
      <c r="D108" s="464"/>
      <c r="E108" s="464"/>
      <c r="F108" s="464"/>
      <c r="G108" s="464"/>
      <c r="H108" s="464"/>
    </row>
    <row r="109" spans="2:8" ht="102" customHeight="1" x14ac:dyDescent="0.2">
      <c r="B109" s="465"/>
      <c r="C109" s="465"/>
      <c r="D109" s="465"/>
      <c r="E109" s="465"/>
      <c r="F109" s="465"/>
      <c r="G109" s="465"/>
      <c r="H109" s="465"/>
    </row>
    <row r="110" spans="2:8" ht="15.75" customHeight="1" x14ac:dyDescent="0.25">
      <c r="B110" s="438" t="s">
        <v>221</v>
      </c>
      <c r="C110" s="439"/>
      <c r="D110" s="439"/>
      <c r="E110" s="439"/>
      <c r="F110" s="439"/>
      <c r="G110" s="439"/>
      <c r="H110" s="440"/>
    </row>
    <row r="111" spans="2:8" ht="120" customHeight="1" x14ac:dyDescent="0.2">
      <c r="B111" s="424"/>
      <c r="C111" s="425"/>
      <c r="D111" s="425"/>
      <c r="E111" s="425"/>
      <c r="F111" s="425"/>
      <c r="G111" s="425"/>
      <c r="H111" s="426"/>
    </row>
    <row r="112" spans="2:8" ht="15.75" customHeight="1" x14ac:dyDescent="0.2">
      <c r="B112" s="83"/>
      <c r="C112" s="83"/>
      <c r="D112" s="84"/>
      <c r="E112" s="84"/>
      <c r="F112" s="84"/>
      <c r="G112" s="84"/>
    </row>
    <row r="113" spans="1:8" ht="15.75" customHeight="1" x14ac:dyDescent="0.25">
      <c r="B113" s="411" t="s">
        <v>77</v>
      </c>
      <c r="C113" s="412"/>
      <c r="D113" s="412"/>
      <c r="E113" s="412"/>
      <c r="F113" s="412"/>
      <c r="G113" s="412"/>
      <c r="H113" s="413"/>
    </row>
    <row r="114" spans="1:8" ht="15.75" customHeight="1" x14ac:dyDescent="0.25">
      <c r="B114" s="89"/>
      <c r="C114" s="89"/>
      <c r="D114" s="89"/>
      <c r="E114" s="89"/>
      <c r="F114" s="89"/>
      <c r="G114" s="89"/>
      <c r="H114" s="90"/>
    </row>
    <row r="115" spans="1:8" ht="16.5" customHeight="1" x14ac:dyDescent="0.2">
      <c r="A115" s="90"/>
      <c r="B115" s="405" t="s">
        <v>71</v>
      </c>
      <c r="C115" s="409"/>
      <c r="D115" s="409"/>
      <c r="E115" s="409"/>
      <c r="F115" s="409"/>
      <c r="G115" s="409"/>
      <c r="H115" s="409"/>
    </row>
    <row r="116" spans="1:8" ht="15.75" customHeight="1" x14ac:dyDescent="0.2">
      <c r="B116" s="406"/>
      <c r="C116" s="410"/>
      <c r="D116" s="410"/>
      <c r="E116" s="410"/>
      <c r="F116" s="410"/>
      <c r="G116" s="410"/>
      <c r="H116" s="410"/>
    </row>
    <row r="117" spans="1:8" ht="16.5" x14ac:dyDescent="0.3">
      <c r="B117" s="54"/>
      <c r="C117" s="57" t="s">
        <v>142</v>
      </c>
      <c r="D117" s="88" t="s">
        <v>108</v>
      </c>
      <c r="E117" s="88" t="s">
        <v>109</v>
      </c>
      <c r="F117" s="88" t="s">
        <v>110</v>
      </c>
      <c r="G117" s="88" t="s">
        <v>111</v>
      </c>
      <c r="H117" s="88" t="s">
        <v>112</v>
      </c>
    </row>
    <row r="118" spans="1:8" ht="16.5" customHeight="1" x14ac:dyDescent="0.2">
      <c r="B118" s="53" t="s">
        <v>58</v>
      </c>
      <c r="C118" s="54" t="e">
        <f>'punteggio genitorialità'!B27</f>
        <v>#DIV/0!</v>
      </c>
      <c r="D118" s="54" t="e">
        <f>'punteggio genitorialità'!B58</f>
        <v>#DIV/0!</v>
      </c>
      <c r="E118" s="55" t="e">
        <f>'punteggio genitorialità'!B87</f>
        <v>#DIV/0!</v>
      </c>
      <c r="F118" s="55" t="e">
        <f>'punteggio genitorialità'!B115</f>
        <v>#DIV/0!</v>
      </c>
      <c r="G118" s="55" t="e">
        <f>'punteggio genitorialità'!B143</f>
        <v>#DIV/0!</v>
      </c>
      <c r="H118" s="55" t="e">
        <f>'punteggio genitorialità'!B172</f>
        <v>#DIV/0!</v>
      </c>
    </row>
    <row r="119" spans="1:8" x14ac:dyDescent="0.2">
      <c r="B119" s="53" t="s">
        <v>78</v>
      </c>
      <c r="C119" s="55" t="e">
        <f>'punteggio minore'!B34</f>
        <v>#DIV/0!</v>
      </c>
      <c r="D119" s="55" t="e">
        <f>'punteggio minore'!B70</f>
        <v>#DIV/0!</v>
      </c>
      <c r="E119" s="55" t="e">
        <f>'punteggio minore'!B107</f>
        <v>#DIV/0!</v>
      </c>
      <c r="F119" s="55" t="e">
        <f>'punteggio minore'!B145</f>
        <v>#DIV/0!</v>
      </c>
      <c r="G119" s="55" t="e">
        <f>'punteggio minore'!B183</f>
        <v>#DIV/0!</v>
      </c>
      <c r="H119" s="55" t="e">
        <f>'punteggio minore'!B221</f>
        <v>#DIV/0!</v>
      </c>
    </row>
    <row r="120" spans="1:8" x14ac:dyDescent="0.2">
      <c r="B120" s="53" t="s">
        <v>59</v>
      </c>
      <c r="C120" s="55" t="e">
        <f>'punteggio contesto'!B17</f>
        <v>#DIV/0!</v>
      </c>
      <c r="D120" s="55" t="e">
        <f>'punteggio contesto'!B36</f>
        <v>#DIV/0!</v>
      </c>
      <c r="E120" s="55" t="e">
        <f>'punteggio contesto'!B56</f>
        <v>#DIV/0!</v>
      </c>
      <c r="F120" s="55" t="e">
        <f>'punteggio contesto'!B75</f>
        <v>#DIV/0!</v>
      </c>
      <c r="G120" s="55" t="e">
        <f>'punteggio contesto'!B95</f>
        <v>#DIV/0!</v>
      </c>
      <c r="H120" s="55" t="e">
        <f>'punteggio contesto'!B114</f>
        <v>#DIV/0!</v>
      </c>
    </row>
    <row r="121" spans="1:8" x14ac:dyDescent="0.2">
      <c r="B121" s="53" t="s">
        <v>60</v>
      </c>
      <c r="C121" s="56" t="e">
        <f t="shared" ref="C121:H121" si="0">(C118+C119+C120)/3</f>
        <v>#DIV/0!</v>
      </c>
      <c r="D121" s="56" t="e">
        <f t="shared" si="0"/>
        <v>#DIV/0!</v>
      </c>
      <c r="E121" s="56" t="e">
        <f t="shared" si="0"/>
        <v>#DIV/0!</v>
      </c>
      <c r="F121" s="56" t="e">
        <f t="shared" si="0"/>
        <v>#DIV/0!</v>
      </c>
      <c r="G121" s="56" t="e">
        <f t="shared" si="0"/>
        <v>#DIV/0!</v>
      </c>
      <c r="H121" s="56" t="e">
        <f t="shared" si="0"/>
        <v>#DIV/0!</v>
      </c>
    </row>
    <row r="122" spans="1:8" x14ac:dyDescent="0.2">
      <c r="B122" s="407"/>
      <c r="C122" s="407"/>
      <c r="D122" s="407"/>
      <c r="E122" s="407"/>
      <c r="F122" s="407"/>
      <c r="G122" s="407"/>
    </row>
    <row r="123" spans="1:8" x14ac:dyDescent="0.2">
      <c r="B123" s="408"/>
      <c r="C123" s="408"/>
      <c r="D123" s="408"/>
      <c r="E123" s="408"/>
      <c r="F123" s="408"/>
      <c r="G123" s="408"/>
    </row>
    <row r="124" spans="1:8" x14ac:dyDescent="0.2">
      <c r="B124" s="408"/>
      <c r="C124" s="408"/>
      <c r="D124" s="408"/>
      <c r="E124" s="408"/>
      <c r="F124" s="408"/>
      <c r="G124" s="408"/>
    </row>
    <row r="125" spans="1:8" x14ac:dyDescent="0.2">
      <c r="B125" s="408"/>
      <c r="C125" s="408"/>
      <c r="D125" s="408"/>
      <c r="E125" s="408"/>
      <c r="F125" s="408"/>
      <c r="G125" s="408"/>
    </row>
    <row r="126" spans="1:8" x14ac:dyDescent="0.2">
      <c r="B126" s="408"/>
      <c r="C126" s="408"/>
      <c r="D126" s="408"/>
      <c r="E126" s="408"/>
      <c r="F126" s="408"/>
      <c r="G126" s="408"/>
    </row>
    <row r="127" spans="1:8" x14ac:dyDescent="0.2">
      <c r="B127" s="408"/>
      <c r="C127" s="408"/>
      <c r="D127" s="408"/>
      <c r="E127" s="408"/>
      <c r="F127" s="408"/>
      <c r="G127" s="408"/>
    </row>
    <row r="128" spans="1:8" x14ac:dyDescent="0.2">
      <c r="B128" s="408"/>
      <c r="C128" s="408"/>
      <c r="D128" s="408"/>
      <c r="E128" s="408"/>
      <c r="F128" s="408"/>
      <c r="G128" s="408"/>
    </row>
    <row r="129" spans="2:7" x14ac:dyDescent="0.2">
      <c r="B129" s="408"/>
      <c r="C129" s="408"/>
      <c r="D129" s="408"/>
      <c r="E129" s="408"/>
      <c r="F129" s="408"/>
      <c r="G129" s="408"/>
    </row>
    <row r="130" spans="2:7" x14ac:dyDescent="0.2">
      <c r="B130" s="408"/>
      <c r="C130" s="408"/>
      <c r="D130" s="408"/>
      <c r="E130" s="408"/>
      <c r="F130" s="408"/>
      <c r="G130" s="408"/>
    </row>
    <row r="131" spans="2:7" x14ac:dyDescent="0.2">
      <c r="B131" s="408"/>
      <c r="C131" s="408"/>
      <c r="D131" s="408"/>
      <c r="E131" s="408"/>
      <c r="F131" s="408"/>
      <c r="G131" s="408"/>
    </row>
    <row r="132" spans="2:7" x14ac:dyDescent="0.2">
      <c r="B132" s="408"/>
      <c r="C132" s="408"/>
      <c r="D132" s="408"/>
      <c r="E132" s="408"/>
      <c r="F132" s="408"/>
      <c r="G132" s="408"/>
    </row>
    <row r="133" spans="2:7" x14ac:dyDescent="0.2">
      <c r="B133" s="408"/>
      <c r="C133" s="408"/>
      <c r="D133" s="408"/>
      <c r="E133" s="408"/>
      <c r="F133" s="408"/>
      <c r="G133" s="408"/>
    </row>
    <row r="134" spans="2:7" x14ac:dyDescent="0.2">
      <c r="B134" s="408"/>
      <c r="C134" s="408"/>
      <c r="D134" s="408"/>
      <c r="E134" s="408"/>
      <c r="F134" s="408"/>
      <c r="G134" s="408"/>
    </row>
    <row r="135" spans="2:7" x14ac:dyDescent="0.2">
      <c r="B135" s="408"/>
      <c r="C135" s="408"/>
      <c r="D135" s="408"/>
      <c r="E135" s="408"/>
      <c r="F135" s="408"/>
      <c r="G135" s="408"/>
    </row>
    <row r="136" spans="2:7" x14ac:dyDescent="0.2">
      <c r="B136" s="408"/>
      <c r="C136" s="408"/>
      <c r="D136" s="408"/>
      <c r="E136" s="408"/>
      <c r="F136" s="408"/>
      <c r="G136" s="408"/>
    </row>
    <row r="137" spans="2:7" ht="56.25" customHeight="1" x14ac:dyDescent="0.2">
      <c r="B137" s="408"/>
      <c r="C137" s="408"/>
      <c r="D137" s="408"/>
      <c r="E137" s="408"/>
      <c r="F137" s="408"/>
      <c r="G137" s="408"/>
    </row>
    <row r="138" spans="2:7" ht="36.75" customHeight="1" x14ac:dyDescent="0.2">
      <c r="B138" s="408"/>
      <c r="C138" s="408"/>
      <c r="D138" s="408"/>
      <c r="E138" s="408"/>
      <c r="F138" s="408"/>
      <c r="G138" s="408"/>
    </row>
    <row r="139" spans="2:7" ht="29.25" customHeight="1" x14ac:dyDescent="0.2">
      <c r="B139" s="408"/>
      <c r="C139" s="408"/>
      <c r="D139" s="408"/>
      <c r="E139" s="408"/>
      <c r="F139" s="408"/>
      <c r="G139" s="408"/>
    </row>
    <row r="140" spans="2:7" x14ac:dyDescent="0.2">
      <c r="B140" s="408"/>
      <c r="C140" s="408"/>
      <c r="D140" s="408"/>
      <c r="E140" s="408"/>
      <c r="F140" s="408"/>
      <c r="G140" s="408"/>
    </row>
    <row r="141" spans="2:7" x14ac:dyDescent="0.2">
      <c r="B141" s="408"/>
      <c r="C141" s="408"/>
      <c r="D141" s="408"/>
      <c r="E141" s="408"/>
      <c r="F141" s="408"/>
      <c r="G141" s="408"/>
    </row>
    <row r="142" spans="2:7" x14ac:dyDescent="0.2">
      <c r="B142" s="408"/>
      <c r="C142" s="408"/>
      <c r="D142" s="408"/>
      <c r="E142" s="408"/>
      <c r="F142" s="408"/>
      <c r="G142" s="408"/>
    </row>
    <row r="143" spans="2:7" x14ac:dyDescent="0.2">
      <c r="B143" s="408"/>
      <c r="C143" s="408"/>
      <c r="D143" s="408"/>
      <c r="E143" s="408"/>
      <c r="F143" s="408"/>
      <c r="G143" s="408"/>
    </row>
    <row r="144" spans="2:7" x14ac:dyDescent="0.2">
      <c r="B144" s="408"/>
      <c r="C144" s="408"/>
      <c r="D144" s="408"/>
      <c r="E144" s="408"/>
      <c r="F144" s="408"/>
      <c r="G144" s="408"/>
    </row>
    <row r="145" spans="2:8" x14ac:dyDescent="0.2">
      <c r="B145"/>
      <c r="C145"/>
      <c r="D145"/>
      <c r="E145"/>
      <c r="F145"/>
      <c r="G145"/>
    </row>
    <row r="148" spans="2:8" x14ac:dyDescent="0.2">
      <c r="B148" s="86"/>
      <c r="C148" s="86"/>
      <c r="D148" s="86"/>
      <c r="E148" s="86"/>
      <c r="F148" s="86"/>
      <c r="G148" s="86"/>
    </row>
    <row r="149" spans="2:8" ht="15.75" x14ac:dyDescent="0.25">
      <c r="B149" s="390" t="s">
        <v>130</v>
      </c>
      <c r="C149" s="390"/>
      <c r="D149" s="390"/>
      <c r="E149" s="390"/>
      <c r="F149" s="390"/>
      <c r="G149" s="390"/>
    </row>
    <row r="151" spans="2:8" ht="18" x14ac:dyDescent="0.25">
      <c r="B151" s="87" t="s">
        <v>131</v>
      </c>
    </row>
    <row r="152" spans="2:8" ht="18" x14ac:dyDescent="0.25">
      <c r="B152" s="87" t="s">
        <v>132</v>
      </c>
    </row>
    <row r="153" spans="2:8" ht="18" x14ac:dyDescent="0.25">
      <c r="B153" s="87" t="s">
        <v>133</v>
      </c>
    </row>
    <row r="154" spans="2:8" ht="18" x14ac:dyDescent="0.25">
      <c r="B154" s="87" t="s">
        <v>134</v>
      </c>
    </row>
    <row r="156" spans="2:8" ht="18" x14ac:dyDescent="0.25">
      <c r="B156" s="389" t="s">
        <v>238</v>
      </c>
      <c r="C156" s="389"/>
      <c r="D156" s="389"/>
      <c r="E156" s="389"/>
      <c r="F156" s="389"/>
      <c r="G156" s="389"/>
    </row>
    <row r="157" spans="2:8" ht="15.75" x14ac:dyDescent="0.25">
      <c r="D157" s="159"/>
      <c r="E157" s="160"/>
      <c r="F157" s="385" t="s">
        <v>237</v>
      </c>
      <c r="G157" s="385"/>
    </row>
    <row r="158" spans="2:8" x14ac:dyDescent="0.2">
      <c r="D158" s="366"/>
      <c r="E158" s="366"/>
      <c r="F158" s="366"/>
      <c r="G158" s="366"/>
      <c r="H158" s="366"/>
    </row>
    <row r="159" spans="2:8" x14ac:dyDescent="0.2">
      <c r="B159" s="76"/>
      <c r="C159" s="76"/>
      <c r="D159" s="76"/>
      <c r="E159" s="76"/>
      <c r="F159" s="76"/>
      <c r="G159" s="76"/>
    </row>
    <row r="162" spans="2:4" ht="18" x14ac:dyDescent="0.25">
      <c r="B162" s="87" t="s">
        <v>281</v>
      </c>
      <c r="D162" s="15" t="s">
        <v>360</v>
      </c>
    </row>
  </sheetData>
  <sheetProtection formatRows="0"/>
  <protectedRanges>
    <protectedRange sqref="C115:H116" name="Intervallo1"/>
  </protectedRanges>
  <mergeCells count="164">
    <mergeCell ref="G77:H77"/>
    <mergeCell ref="B108:H108"/>
    <mergeCell ref="B109:H109"/>
    <mergeCell ref="B99:H99"/>
    <mergeCell ref="B100:H100"/>
    <mergeCell ref="B101:H101"/>
    <mergeCell ref="B102:H102"/>
    <mergeCell ref="B103:H103"/>
    <mergeCell ref="B104:H104"/>
    <mergeCell ref="B105:H105"/>
    <mergeCell ref="B106:H106"/>
    <mergeCell ref="B107:H107"/>
    <mergeCell ref="D24:H24"/>
    <mergeCell ref="D25:H25"/>
    <mergeCell ref="D26:H26"/>
    <mergeCell ref="B27:H27"/>
    <mergeCell ref="B71:H71"/>
    <mergeCell ref="B72:B73"/>
    <mergeCell ref="C72:C73"/>
    <mergeCell ref="D72:D73"/>
    <mergeCell ref="E72:F73"/>
    <mergeCell ref="G72:H73"/>
    <mergeCell ref="B32:C32"/>
    <mergeCell ref="B35:C35"/>
    <mergeCell ref="D33:H33"/>
    <mergeCell ref="D34:H34"/>
    <mergeCell ref="D37:H37"/>
    <mergeCell ref="D38:H38"/>
    <mergeCell ref="D35:H35"/>
    <mergeCell ref="D47:H47"/>
    <mergeCell ref="B36:C36"/>
    <mergeCell ref="D36:H36"/>
    <mergeCell ref="D44:H44"/>
    <mergeCell ref="D45:H45"/>
    <mergeCell ref="F56:H56"/>
    <mergeCell ref="B23:C23"/>
    <mergeCell ref="B24:C24"/>
    <mergeCell ref="B25:C25"/>
    <mergeCell ref="B26:C26"/>
    <mergeCell ref="D9:H9"/>
    <mergeCell ref="B8:H8"/>
    <mergeCell ref="D10:H10"/>
    <mergeCell ref="D11:H11"/>
    <mergeCell ref="D12:H12"/>
    <mergeCell ref="D13:H13"/>
    <mergeCell ref="D14:H14"/>
    <mergeCell ref="D15:H15"/>
    <mergeCell ref="D16:H16"/>
    <mergeCell ref="D17:H17"/>
    <mergeCell ref="D18:H18"/>
    <mergeCell ref="D19:H19"/>
    <mergeCell ref="D20:H20"/>
    <mergeCell ref="D21:H21"/>
    <mergeCell ref="D22:H22"/>
    <mergeCell ref="D23:H23"/>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F59:H59"/>
    <mergeCell ref="C63:D63"/>
    <mergeCell ref="C64:D64"/>
    <mergeCell ref="C65:D65"/>
    <mergeCell ref="F63:H63"/>
    <mergeCell ref="F64:H64"/>
    <mergeCell ref="F65:H65"/>
    <mergeCell ref="B110:H110"/>
    <mergeCell ref="B39:H39"/>
    <mergeCell ref="B42:H42"/>
    <mergeCell ref="B46:H46"/>
    <mergeCell ref="F58:H58"/>
    <mergeCell ref="B29:C29"/>
    <mergeCell ref="B28:H28"/>
    <mergeCell ref="D29:H29"/>
    <mergeCell ref="D30:H30"/>
    <mergeCell ref="D31:H31"/>
    <mergeCell ref="B30:C30"/>
    <mergeCell ref="B31:C31"/>
    <mergeCell ref="B49:C49"/>
    <mergeCell ref="B50:C50"/>
    <mergeCell ref="B48:C48"/>
    <mergeCell ref="D32:H32"/>
    <mergeCell ref="C67:D67"/>
    <mergeCell ref="C68:D68"/>
    <mergeCell ref="C70:D70"/>
    <mergeCell ref="F66:H66"/>
    <mergeCell ref="F67:H67"/>
    <mergeCell ref="E74:F74"/>
    <mergeCell ref="G74:H74"/>
    <mergeCell ref="B83:H88"/>
    <mergeCell ref="B82:H82"/>
    <mergeCell ref="F70:H70"/>
    <mergeCell ref="C69:D69"/>
    <mergeCell ref="F68:H68"/>
    <mergeCell ref="F69:H69"/>
    <mergeCell ref="E78:F78"/>
    <mergeCell ref="G78:H78"/>
    <mergeCell ref="E79:F79"/>
    <mergeCell ref="G79:H79"/>
    <mergeCell ref="E80:F80"/>
    <mergeCell ref="G80:H80"/>
    <mergeCell ref="E75:F75"/>
    <mergeCell ref="G75:H75"/>
    <mergeCell ref="E76:F76"/>
    <mergeCell ref="G76:H76"/>
    <mergeCell ref="E77:F77"/>
    <mergeCell ref="F54:H54"/>
    <mergeCell ref="F53:H53"/>
    <mergeCell ref="F55:H55"/>
    <mergeCell ref="B149:G149"/>
    <mergeCell ref="B115:B116"/>
    <mergeCell ref="B122:G144"/>
    <mergeCell ref="F115:F116"/>
    <mergeCell ref="G115:G116"/>
    <mergeCell ref="C115:C116"/>
    <mergeCell ref="D115:D116"/>
    <mergeCell ref="E115:E116"/>
    <mergeCell ref="B89:H89"/>
    <mergeCell ref="B90:H90"/>
    <mergeCell ref="B91:H94"/>
    <mergeCell ref="B98:H98"/>
    <mergeCell ref="B95:H95"/>
    <mergeCell ref="B97:H97"/>
    <mergeCell ref="B96:H96"/>
    <mergeCell ref="H115:H116"/>
    <mergeCell ref="B113:H113"/>
    <mergeCell ref="B111:H111"/>
    <mergeCell ref="C62:D62"/>
    <mergeCell ref="F62:H62"/>
    <mergeCell ref="C66:D66"/>
    <mergeCell ref="F157:G157"/>
    <mergeCell ref="F57:H57"/>
    <mergeCell ref="B156:G156"/>
    <mergeCell ref="B7:H7"/>
    <mergeCell ref="B61:H61"/>
    <mergeCell ref="B52:H52"/>
    <mergeCell ref="B1:H4"/>
    <mergeCell ref="B5:H5"/>
    <mergeCell ref="D48:H48"/>
    <mergeCell ref="D49:H49"/>
    <mergeCell ref="D50:H50"/>
    <mergeCell ref="D43:H43"/>
    <mergeCell ref="B33:C33"/>
    <mergeCell ref="B34:C34"/>
    <mergeCell ref="B37:C37"/>
    <mergeCell ref="B45:C45"/>
    <mergeCell ref="B40:C40"/>
    <mergeCell ref="B38:C38"/>
    <mergeCell ref="D40:H40"/>
    <mergeCell ref="D41:H41"/>
    <mergeCell ref="B41:C41"/>
    <mergeCell ref="B47:C47"/>
    <mergeCell ref="B43:C43"/>
    <mergeCell ref="B44:C44"/>
  </mergeCells>
  <dataValidations count="2">
    <dataValidation type="list" allowBlank="1" showInputMessage="1" showErrorMessage="1" sqref="D20:H20" xr:uid="{D33002B3-B083-462A-A1A7-9960C120809A}">
      <mc:AlternateContent xmlns:x12ac="http://schemas.microsoft.com/office/spreadsheetml/2011/1/ac" xmlns:mc="http://schemas.openxmlformats.org/markup-compatibility/2006">
        <mc:Choice Requires="x12ac">
          <x12ac:list>nessun titolo," licenza elementare, licenza media/avviamento prof.le", istruzione secondaria superiore no accesso università, istruzione secondaria superiore accesso università, qualifica professionae/IFTS, laurea magistrale, dottorato di ricerca</x12ac:list>
        </mc:Choice>
        <mc:Fallback>
          <formula1>"nessun titolo, licenza elementare, licenza media/avviamento prof.le, istruzione secondaria superiore no accesso università, istruzione secondaria superiore accesso università, qualifica professionae/IFTS, laurea magistrale, dottorato di ricerca"</formula1>
        </mc:Fallback>
      </mc:AlternateContent>
    </dataValidation>
    <dataValidation type="list" allowBlank="1" showInputMessage="1" showErrorMessage="1" sqref="D22:H22" xr:uid="{448C7BDE-CEF3-49B2-A58E-709F6AA7FC3D}">
      <formula1>"fino a 6 mesi, da 6 mesi a 12 mesi, da 12 mesi o oltre, non disponibile"</formula1>
    </dataValidation>
  </dataValidations>
  <pageMargins left="0.70866141732283472" right="0.70866141732283472" top="0.19685039370078741" bottom="0.74803149606299213" header="0.31496062992125984" footer="0.31496062992125984"/>
  <pageSetup paperSize="9" scale="56"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2970329-D2CA-486A-8ACE-8333B97B806D}">
          <x14:formula1>
            <xm:f>'legenda anagrafica'!$A$13:$A$17</xm:f>
          </x14:formula1>
          <xm:sqref>D21:H21</xm:sqref>
        </x14:dataValidation>
        <x14:dataValidation type="list" allowBlank="1" showInputMessage="1" showErrorMessage="1" xr:uid="{8228DF49-81FD-46CF-BAD0-F97D8CDFFC2E}">
          <x14:formula1>
            <xm:f>'legenda anagrafica'!$D$2:$D$21</xm:f>
          </x14:formula1>
          <xm:sqref>D23:H23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pageSetUpPr fitToPage="1"/>
  </sheetPr>
  <dimension ref="A1:T114"/>
  <sheetViews>
    <sheetView showGridLines="0" zoomScale="75" zoomScaleNormal="75" workbookViewId="0">
      <selection activeCell="A59" sqref="A59:E75"/>
    </sheetView>
  </sheetViews>
  <sheetFormatPr defaultColWidth="9.140625" defaultRowHeight="12.75" x14ac:dyDescent="0.2"/>
  <cols>
    <col min="1" max="1" width="30.7109375" style="39" customWidth="1"/>
    <col min="2" max="2" width="31.85546875" style="39" customWidth="1"/>
    <col min="3" max="3" width="12.85546875" style="39" customWidth="1"/>
    <col min="4" max="4" width="15.7109375" style="39" customWidth="1"/>
    <col min="5" max="5" width="9.140625" style="39"/>
    <col min="6" max="6" width="2.140625" style="39" customWidth="1"/>
    <col min="7" max="7" width="20.7109375" style="39" customWidth="1"/>
    <col min="8" max="8" width="10.140625" style="39" bestFit="1" customWidth="1"/>
    <col min="9" max="16384" width="9.140625" style="39"/>
  </cols>
  <sheetData>
    <row r="1" spans="1:20" ht="25.5" customHeight="1" x14ac:dyDescent="0.2">
      <c r="A1" s="35" t="s">
        <v>2</v>
      </c>
      <c r="B1" s="35"/>
      <c r="C1" s="36" t="s">
        <v>56</v>
      </c>
      <c r="D1" s="37" t="s">
        <v>55</v>
      </c>
      <c r="E1" s="570" t="s">
        <v>142</v>
      </c>
      <c r="G1" s="574" t="s">
        <v>76</v>
      </c>
      <c r="H1" s="575"/>
      <c r="I1" s="575"/>
      <c r="J1" s="575"/>
      <c r="K1" s="575"/>
      <c r="L1" s="576"/>
    </row>
    <row r="2" spans="1:20" ht="25.5" customHeight="1" x14ac:dyDescent="0.2">
      <c r="A2" s="572" t="s">
        <v>20</v>
      </c>
      <c r="B2" s="16" t="s">
        <v>38</v>
      </c>
      <c r="C2" s="40">
        <f>CONTESTO_SOCIO_FAMILIARE!E2</f>
        <v>0</v>
      </c>
      <c r="D2" s="41"/>
      <c r="E2" s="571"/>
      <c r="G2" s="121"/>
      <c r="H2" s="121" t="s">
        <v>142</v>
      </c>
      <c r="I2" s="121" t="s">
        <v>143</v>
      </c>
      <c r="J2" s="121" t="s">
        <v>144</v>
      </c>
      <c r="K2" s="121" t="s">
        <v>145</v>
      </c>
      <c r="L2" s="121" t="s">
        <v>146</v>
      </c>
      <c r="M2" s="121" t="s">
        <v>147</v>
      </c>
    </row>
    <row r="3" spans="1:20" ht="25.5" customHeight="1" x14ac:dyDescent="0.2">
      <c r="A3" s="572"/>
      <c r="B3" s="16" t="s">
        <v>39</v>
      </c>
      <c r="C3" s="40">
        <f>CONTESTO_SOCIO_FAMILIARE!E8</f>
        <v>0</v>
      </c>
      <c r="D3" s="41"/>
      <c r="E3" s="571"/>
      <c r="G3" s="124" t="s">
        <v>20</v>
      </c>
      <c r="H3" s="126" t="e">
        <f>'punteggio contesto'!C5</f>
        <v>#DIV/0!</v>
      </c>
      <c r="I3" s="126" t="e">
        <f>C24</f>
        <v>#DIV/0!</v>
      </c>
      <c r="J3" s="126" t="e">
        <f>'punteggio contesto'!C44</f>
        <v>#DIV/0!</v>
      </c>
      <c r="K3" s="126" t="e">
        <f>'punteggio contesto'!C63</f>
        <v>#DIV/0!</v>
      </c>
      <c r="L3" s="126" t="e">
        <f>'punteggio contesto'!C83</f>
        <v>#DIV/0!</v>
      </c>
      <c r="M3" s="126" t="e">
        <f>'punteggio contesto'!C102</f>
        <v>#DIV/0!</v>
      </c>
    </row>
    <row r="4" spans="1:20" ht="25.5" customHeight="1" x14ac:dyDescent="0.2">
      <c r="A4" s="572"/>
      <c r="B4" s="16" t="s">
        <v>52</v>
      </c>
      <c r="C4" s="40">
        <f>CONTESTO_SOCIO_FAMILIARE!E14</f>
        <v>0</v>
      </c>
      <c r="D4" s="41"/>
      <c r="E4" s="571"/>
      <c r="G4" s="125" t="s">
        <v>53</v>
      </c>
      <c r="H4" s="126" t="e">
        <f>'punteggio contesto'!C8</f>
        <v>#DIV/0!</v>
      </c>
      <c r="I4" s="126" t="e">
        <f>C27</f>
        <v>#DIV/0!</v>
      </c>
      <c r="J4" s="126" t="e">
        <f>'punteggio contesto'!C47</f>
        <v>#DIV/0!</v>
      </c>
      <c r="K4" s="126" t="e">
        <f>'punteggio contesto'!C66</f>
        <v>#DIV/0!</v>
      </c>
      <c r="L4" s="126" t="e">
        <f>'punteggio contesto'!C86</f>
        <v>#DIV/0!</v>
      </c>
      <c r="M4" s="126" t="e">
        <f>'punteggio contesto'!C105</f>
        <v>#DIV/0!</v>
      </c>
    </row>
    <row r="5" spans="1:20" ht="24" customHeight="1" x14ac:dyDescent="0.2">
      <c r="A5" s="42"/>
      <c r="B5" s="42"/>
      <c r="C5" s="65" t="e">
        <f>SUM(C2:C4)/COUNTIF(C2:C4,"&gt;0")</f>
        <v>#DIV/0!</v>
      </c>
      <c r="D5" s="66" t="e">
        <f>C5*2.92</f>
        <v>#DIV/0!</v>
      </c>
      <c r="E5" s="571"/>
      <c r="G5" s="125" t="s">
        <v>80</v>
      </c>
      <c r="H5" s="126">
        <f>'punteggio contesto'!C11</f>
        <v>0</v>
      </c>
      <c r="I5" s="126">
        <f>C30</f>
        <v>0</v>
      </c>
      <c r="J5" s="126">
        <f>'punteggio contesto'!C50</f>
        <v>0</v>
      </c>
      <c r="K5" s="126">
        <f>'punteggio contesto'!C69</f>
        <v>0</v>
      </c>
      <c r="L5" s="126">
        <f>'punteggio contesto'!C89</f>
        <v>0</v>
      </c>
      <c r="M5" s="126">
        <f>'punteggio contesto'!C108</f>
        <v>0</v>
      </c>
    </row>
    <row r="6" spans="1:20" ht="25.5" customHeight="1" x14ac:dyDescent="0.2">
      <c r="A6" s="572" t="s">
        <v>53</v>
      </c>
      <c r="B6" s="16" t="s">
        <v>36</v>
      </c>
      <c r="C6" s="44">
        <f>CONTESTO_SOCIO_FAMILIARE!E21</f>
        <v>0</v>
      </c>
      <c r="D6" s="41"/>
      <c r="E6" s="571"/>
      <c r="G6" s="125" t="s">
        <v>21</v>
      </c>
      <c r="H6" s="126" t="e">
        <f>'punteggio contesto'!C16</f>
        <v>#DIV/0!</v>
      </c>
      <c r="I6" s="126" t="e">
        <f>C35</f>
        <v>#DIV/0!</v>
      </c>
      <c r="J6" s="126" t="e">
        <f>'punteggio contesto'!C55</f>
        <v>#DIV/0!</v>
      </c>
      <c r="K6" s="126" t="e">
        <f>'punteggio contesto'!C74</f>
        <v>#DIV/0!</v>
      </c>
      <c r="L6" s="126" t="e">
        <f>'punteggio contesto'!C94</f>
        <v>#DIV/0!</v>
      </c>
      <c r="M6" s="126" t="e">
        <f>'punteggio contesto'!C113</f>
        <v>#DIV/0!</v>
      </c>
    </row>
    <row r="7" spans="1:20" ht="25.5" customHeight="1" x14ac:dyDescent="0.2">
      <c r="A7" s="572"/>
      <c r="B7" s="16" t="s">
        <v>37</v>
      </c>
      <c r="C7" s="44">
        <f>CONTESTO_SOCIO_FAMILIARE!E27</f>
        <v>0</v>
      </c>
      <c r="D7" s="41"/>
      <c r="E7" s="571"/>
    </row>
    <row r="8" spans="1:20" ht="12.75" customHeight="1" x14ac:dyDescent="0.2">
      <c r="A8" s="42"/>
      <c r="B8" s="42"/>
      <c r="C8" s="38" t="e">
        <f>SUM(C6:C7)/COUNTIF(C6:C7,"&gt;0")</f>
        <v>#DIV/0!</v>
      </c>
      <c r="D8" s="43" t="e">
        <f>C8*0.25</f>
        <v>#DIV/0!</v>
      </c>
      <c r="E8" s="571"/>
    </row>
    <row r="9" spans="1:20" ht="25.5" customHeight="1" x14ac:dyDescent="0.2">
      <c r="A9" s="572" t="s">
        <v>80</v>
      </c>
      <c r="B9" s="16" t="s">
        <v>81</v>
      </c>
      <c r="C9" s="44">
        <f>CONTESTO_SOCIO_FAMILIARE!E34</f>
        <v>0</v>
      </c>
      <c r="D9" s="41"/>
      <c r="E9" s="571"/>
    </row>
    <row r="10" spans="1:20" ht="25.5" customHeight="1" x14ac:dyDescent="0.2">
      <c r="A10" s="572"/>
      <c r="B10" s="16" t="s">
        <v>82</v>
      </c>
      <c r="C10" s="44">
        <f>CONTESTO_SOCIO_FAMILIARE!E40</f>
        <v>0</v>
      </c>
      <c r="D10" s="41"/>
      <c r="E10" s="571"/>
    </row>
    <row r="11" spans="1:20" ht="12.75" customHeight="1" x14ac:dyDescent="0.2">
      <c r="A11" s="42"/>
      <c r="B11" s="42"/>
      <c r="C11" s="38">
        <f>IF(C9+C10&gt;0,SUM(C9+C10)/COUNTIF(C9:C10,"&gt;0"),0)</f>
        <v>0</v>
      </c>
      <c r="D11" s="43">
        <f>C11*1.92</f>
        <v>0</v>
      </c>
      <c r="E11" s="571"/>
      <c r="P11" s="73"/>
      <c r="Q11" s="73"/>
      <c r="R11" s="73"/>
      <c r="S11" s="73"/>
      <c r="T11" s="73"/>
    </row>
    <row r="12" spans="1:20" ht="12.75" customHeight="1" x14ac:dyDescent="0.2">
      <c r="A12" s="572" t="s">
        <v>21</v>
      </c>
      <c r="B12" s="16" t="s">
        <v>0</v>
      </c>
      <c r="C12" s="44">
        <f>CONTESTO_SOCIO_FAMILIARE!E47</f>
        <v>0</v>
      </c>
      <c r="D12" s="41"/>
      <c r="E12" s="571"/>
    </row>
    <row r="13" spans="1:20" ht="12.75" customHeight="1" x14ac:dyDescent="0.2">
      <c r="A13" s="572"/>
      <c r="B13" s="16" t="s">
        <v>47</v>
      </c>
      <c r="C13" s="44">
        <f>CONTESTO_SOCIO_FAMILIARE!E53</f>
        <v>0</v>
      </c>
      <c r="D13" s="41"/>
      <c r="E13" s="571"/>
    </row>
    <row r="14" spans="1:20" ht="12.75" customHeight="1" x14ac:dyDescent="0.2">
      <c r="A14" s="572"/>
      <c r="B14" s="16" t="s">
        <v>46</v>
      </c>
      <c r="C14" s="44">
        <f>CONTESTO_SOCIO_FAMILIARE!E59</f>
        <v>0</v>
      </c>
      <c r="D14" s="41"/>
      <c r="E14" s="571"/>
    </row>
    <row r="15" spans="1:20" ht="90.75" customHeight="1" x14ac:dyDescent="0.2">
      <c r="A15" s="572"/>
      <c r="B15" s="16" t="s">
        <v>40</v>
      </c>
      <c r="C15" s="40">
        <f>CONTESTO_SOCIO_FAMILIARE!E65</f>
        <v>0</v>
      </c>
      <c r="D15" s="41"/>
      <c r="E15" s="571"/>
    </row>
    <row r="16" spans="1:20" ht="12.75" customHeight="1" x14ac:dyDescent="0.2">
      <c r="A16" s="42"/>
      <c r="B16" s="42"/>
      <c r="C16" s="38" t="e">
        <f>SUM(C12:C15)/COUNTIF(C12:C15,"&gt;0")</f>
        <v>#DIV/0!</v>
      </c>
      <c r="D16" s="43" t="e">
        <f>C16*0.92</f>
        <v>#DIV/0!</v>
      </c>
      <c r="E16" s="571"/>
    </row>
    <row r="17" spans="1:5" ht="12.75" customHeight="1" x14ac:dyDescent="0.2">
      <c r="A17" s="29" t="s">
        <v>43</v>
      </c>
      <c r="B17" s="577" t="e">
        <f>SUM(D5:D16)/IF(D11&gt;0,6,4.08)</f>
        <v>#DIV/0!</v>
      </c>
      <c r="C17" s="578"/>
      <c r="D17" s="579"/>
      <c r="E17" s="580"/>
    </row>
    <row r="18" spans="1:5" ht="12.75" customHeight="1" x14ac:dyDescent="0.2">
      <c r="A18" s="58"/>
      <c r="B18" s="122"/>
      <c r="C18" s="122"/>
      <c r="D18" s="122"/>
      <c r="E18" s="123"/>
    </row>
    <row r="19" spans="1:5" ht="12.75" customHeight="1" x14ac:dyDescent="0.2">
      <c r="A19" s="58"/>
      <c r="B19" s="122"/>
      <c r="C19" s="122"/>
      <c r="D19" s="122"/>
      <c r="E19" s="123"/>
    </row>
    <row r="20" spans="1:5" ht="12.75" customHeight="1" x14ac:dyDescent="0.2">
      <c r="A20" s="35" t="s">
        <v>2</v>
      </c>
      <c r="B20" s="35"/>
      <c r="C20" s="36" t="s">
        <v>56</v>
      </c>
      <c r="D20" s="36" t="s">
        <v>55</v>
      </c>
      <c r="E20" s="570" t="s">
        <v>148</v>
      </c>
    </row>
    <row r="21" spans="1:5" ht="23.25" customHeight="1" x14ac:dyDescent="0.2">
      <c r="A21" s="572" t="s">
        <v>20</v>
      </c>
      <c r="B21" s="16" t="s">
        <v>38</v>
      </c>
      <c r="C21" s="40">
        <f>CONTESTO_SOCIO_FAMILIARE!E3</f>
        <v>0</v>
      </c>
      <c r="D21" s="46"/>
      <c r="E21" s="571"/>
    </row>
    <row r="22" spans="1:5" ht="27" customHeight="1" x14ac:dyDescent="0.2">
      <c r="A22" s="572"/>
      <c r="B22" s="16" t="s">
        <v>39</v>
      </c>
      <c r="C22" s="40">
        <f>CONTESTO_SOCIO_FAMILIARE!E9</f>
        <v>0</v>
      </c>
      <c r="D22" s="46"/>
      <c r="E22" s="571"/>
    </row>
    <row r="23" spans="1:5" ht="28.5" customHeight="1" x14ac:dyDescent="0.2">
      <c r="A23" s="572"/>
      <c r="B23" s="16" t="s">
        <v>52</v>
      </c>
      <c r="C23" s="40">
        <f>CONTESTO_SOCIO_FAMILIARE!E15</f>
        <v>0</v>
      </c>
      <c r="D23" s="46"/>
      <c r="E23" s="571"/>
    </row>
    <row r="24" spans="1:5" ht="12.75" customHeight="1" x14ac:dyDescent="0.2">
      <c r="A24" s="42"/>
      <c r="B24" s="42"/>
      <c r="C24" s="38" t="e">
        <f>SUM(C21:C23)/COUNTIF(C21:C23,"&gt;0")</f>
        <v>#DIV/0!</v>
      </c>
      <c r="D24" s="38" t="e">
        <f>C24*2.92</f>
        <v>#DIV/0!</v>
      </c>
      <c r="E24" s="571"/>
    </row>
    <row r="25" spans="1:5" ht="25.5" customHeight="1" x14ac:dyDescent="0.2">
      <c r="A25" s="572" t="s">
        <v>53</v>
      </c>
      <c r="B25" s="16" t="s">
        <v>36</v>
      </c>
      <c r="C25" s="44">
        <f>CONTESTO_SOCIO_FAMILIARE!E22</f>
        <v>0</v>
      </c>
      <c r="D25" s="46"/>
      <c r="E25" s="571"/>
    </row>
    <row r="26" spans="1:5" ht="26.25" customHeight="1" x14ac:dyDescent="0.2">
      <c r="A26" s="572"/>
      <c r="B26" s="16" t="s">
        <v>37</v>
      </c>
      <c r="C26" s="44">
        <f>CONTESTO_SOCIO_FAMILIARE!E28</f>
        <v>0</v>
      </c>
      <c r="D26" s="46"/>
      <c r="E26" s="571"/>
    </row>
    <row r="27" spans="1:5" ht="12.75" customHeight="1" x14ac:dyDescent="0.2">
      <c r="A27" s="42"/>
      <c r="B27" s="42"/>
      <c r="C27" s="38" t="e">
        <f>SUM(C25:C26)/COUNTIF(C25:C26,"&gt;0")</f>
        <v>#DIV/0!</v>
      </c>
      <c r="D27" s="43" t="e">
        <f>C27*0.25</f>
        <v>#DIV/0!</v>
      </c>
      <c r="E27" s="571"/>
    </row>
    <row r="28" spans="1:5" ht="12.75" customHeight="1" x14ac:dyDescent="0.2">
      <c r="A28" s="572" t="s">
        <v>80</v>
      </c>
      <c r="B28" s="16" t="s">
        <v>81</v>
      </c>
      <c r="C28" s="44">
        <f>CONTESTO_SOCIO_FAMILIARE!E35</f>
        <v>0</v>
      </c>
      <c r="D28" s="41"/>
      <c r="E28" s="571"/>
    </row>
    <row r="29" spans="1:5" ht="12.75" customHeight="1" x14ac:dyDescent="0.2">
      <c r="A29" s="572"/>
      <c r="B29" s="16" t="s">
        <v>82</v>
      </c>
      <c r="C29" s="44">
        <f>CONTESTO_SOCIO_FAMILIARE!E35</f>
        <v>0</v>
      </c>
      <c r="D29" s="41"/>
      <c r="E29" s="571"/>
    </row>
    <row r="30" spans="1:5" ht="12.75" customHeight="1" x14ac:dyDescent="0.2">
      <c r="A30" s="42"/>
      <c r="B30" s="42"/>
      <c r="C30" s="38">
        <f>IF(C28+C29&gt;0,SUM(C28+C29)/COUNTIF(C28:C29,"&gt;0"),0)</f>
        <v>0</v>
      </c>
      <c r="D30" s="43">
        <f>C30*1.92</f>
        <v>0</v>
      </c>
      <c r="E30" s="571"/>
    </row>
    <row r="31" spans="1:5" ht="12.75" customHeight="1" x14ac:dyDescent="0.2">
      <c r="A31" s="572" t="s">
        <v>21</v>
      </c>
      <c r="B31" s="16" t="s">
        <v>0</v>
      </c>
      <c r="C31" s="44">
        <f>CONTESTO_SOCIO_FAMILIARE!E48</f>
        <v>0</v>
      </c>
      <c r="D31" s="41"/>
      <c r="E31" s="571"/>
    </row>
    <row r="32" spans="1:5" ht="12.75" customHeight="1" x14ac:dyDescent="0.2">
      <c r="A32" s="572"/>
      <c r="B32" s="16" t="s">
        <v>47</v>
      </c>
      <c r="C32" s="44">
        <f>CONTESTO_SOCIO_FAMILIARE!E54</f>
        <v>0</v>
      </c>
      <c r="D32" s="41"/>
      <c r="E32" s="571"/>
    </row>
    <row r="33" spans="1:17" ht="12.75" customHeight="1" x14ac:dyDescent="0.2">
      <c r="A33" s="572"/>
      <c r="B33" s="16" t="s">
        <v>46</v>
      </c>
      <c r="C33" s="44">
        <f>CONTESTO_SOCIO_FAMILIARE!E60</f>
        <v>0</v>
      </c>
      <c r="D33" s="41"/>
      <c r="E33" s="571"/>
    </row>
    <row r="34" spans="1:17" ht="78" customHeight="1" x14ac:dyDescent="0.2">
      <c r="A34" s="572"/>
      <c r="B34" s="16" t="s">
        <v>40</v>
      </c>
      <c r="C34" s="40">
        <f>CONTESTO_SOCIO_FAMILIARE!E66</f>
        <v>0</v>
      </c>
      <c r="D34" s="41"/>
      <c r="E34" s="571"/>
    </row>
    <row r="35" spans="1:17" ht="12.75" customHeight="1" x14ac:dyDescent="0.2">
      <c r="A35" s="42"/>
      <c r="B35" s="42"/>
      <c r="C35" s="38" t="e">
        <f>SUM(C31:C34)/COUNTIF(C31:C34,"&gt;0")</f>
        <v>#DIV/0!</v>
      </c>
      <c r="D35" s="43" t="e">
        <f>C35*0.92</f>
        <v>#DIV/0!</v>
      </c>
      <c r="E35" s="571"/>
    </row>
    <row r="36" spans="1:17" x14ac:dyDescent="0.2">
      <c r="A36" s="29" t="s">
        <v>43</v>
      </c>
      <c r="B36" s="573" t="e">
        <f>SUM(D24:D35)/IF(D30&gt;0,6,4.08)</f>
        <v>#DIV/0!</v>
      </c>
      <c r="C36" s="568"/>
      <c r="D36" s="569"/>
      <c r="E36" s="571"/>
    </row>
    <row r="37" spans="1:17" ht="10.5" customHeight="1" x14ac:dyDescent="0.2"/>
    <row r="38" spans="1:17" ht="12.75" customHeight="1" x14ac:dyDescent="0.2"/>
    <row r="40" spans="1:17" ht="25.5" x14ac:dyDescent="0.2">
      <c r="A40" s="35" t="s">
        <v>2</v>
      </c>
      <c r="B40" s="35"/>
      <c r="C40" s="36" t="s">
        <v>56</v>
      </c>
      <c r="D40" s="36" t="s">
        <v>55</v>
      </c>
      <c r="E40" s="570" t="s">
        <v>64</v>
      </c>
    </row>
    <row r="41" spans="1:17" ht="25.5" x14ac:dyDescent="0.2">
      <c r="A41" s="572" t="s">
        <v>20</v>
      </c>
      <c r="B41" s="16" t="s">
        <v>38</v>
      </c>
      <c r="C41" s="40">
        <f>CONTESTO_SOCIO_FAMILIARE!E4</f>
        <v>0</v>
      </c>
      <c r="D41" s="46"/>
      <c r="E41" s="571"/>
    </row>
    <row r="42" spans="1:17" ht="25.5" x14ac:dyDescent="0.2">
      <c r="A42" s="572"/>
      <c r="B42" s="16" t="s">
        <v>39</v>
      </c>
      <c r="C42" s="40">
        <f>CONTESTO_SOCIO_FAMILIARE!E10</f>
        <v>0</v>
      </c>
      <c r="D42" s="46"/>
      <c r="E42" s="571"/>
      <c r="M42" s="75"/>
      <c r="N42" s="75"/>
      <c r="O42" s="75"/>
      <c r="P42" s="75"/>
      <c r="Q42" s="75"/>
    </row>
    <row r="43" spans="1:17" ht="25.5" x14ac:dyDescent="0.2">
      <c r="A43" s="572"/>
      <c r="B43" s="16" t="s">
        <v>52</v>
      </c>
      <c r="C43" s="40">
        <f>CONTESTO_SOCIO_FAMILIARE!E16</f>
        <v>0</v>
      </c>
      <c r="D43" s="46"/>
      <c r="E43" s="571"/>
      <c r="J43" s="75"/>
      <c r="K43" s="75"/>
      <c r="L43" s="75"/>
      <c r="M43" s="75"/>
      <c r="N43" s="75"/>
      <c r="O43" s="75"/>
      <c r="P43" s="75"/>
      <c r="Q43" s="75"/>
    </row>
    <row r="44" spans="1:17" x14ac:dyDescent="0.2">
      <c r="A44" s="42"/>
      <c r="B44" s="42"/>
      <c r="C44" s="38" t="e">
        <f>SUM(C41:C43)/COUNTIF(C41:C43,"&gt;0")</f>
        <v>#DIV/0!</v>
      </c>
      <c r="D44" s="38" t="e">
        <f>C44*2.92</f>
        <v>#DIV/0!</v>
      </c>
      <c r="E44" s="571"/>
      <c r="J44" s="75"/>
      <c r="K44" s="75"/>
      <c r="L44" s="75"/>
      <c r="M44" s="75"/>
      <c r="N44" s="75"/>
      <c r="O44" s="75"/>
      <c r="P44" s="75"/>
      <c r="Q44" s="75"/>
    </row>
    <row r="45" spans="1:17" ht="25.5" x14ac:dyDescent="0.2">
      <c r="A45" s="572" t="s">
        <v>53</v>
      </c>
      <c r="B45" s="16" t="s">
        <v>36</v>
      </c>
      <c r="C45" s="44">
        <f>CONTESTO_SOCIO_FAMILIARE!E23</f>
        <v>0</v>
      </c>
      <c r="D45" s="46"/>
      <c r="E45" s="571"/>
      <c r="J45" s="75"/>
      <c r="K45" s="75"/>
      <c r="L45" s="75"/>
      <c r="M45" s="75"/>
      <c r="N45" s="75"/>
      <c r="O45" s="75"/>
      <c r="P45" s="75"/>
      <c r="Q45" s="75"/>
    </row>
    <row r="46" spans="1:17" ht="25.5" x14ac:dyDescent="0.2">
      <c r="A46" s="572"/>
      <c r="B46" s="16" t="s">
        <v>37</v>
      </c>
      <c r="C46" s="44">
        <f>CONTESTO_SOCIO_FAMILIARE!E29</f>
        <v>0</v>
      </c>
      <c r="D46" s="46"/>
      <c r="E46" s="571"/>
      <c r="J46" s="75"/>
      <c r="K46" s="75"/>
      <c r="L46" s="75"/>
      <c r="M46" s="75"/>
      <c r="N46" s="75"/>
      <c r="O46" s="75"/>
      <c r="P46" s="75"/>
      <c r="Q46" s="75"/>
    </row>
    <row r="47" spans="1:17" ht="12.75" customHeight="1" x14ac:dyDescent="0.2">
      <c r="A47" s="42"/>
      <c r="B47" s="42"/>
      <c r="C47" s="38" t="e">
        <f>SUM(C45:C46)/COUNTIF(C45:C46,"&gt;0")</f>
        <v>#DIV/0!</v>
      </c>
      <c r="D47" s="43" t="e">
        <f>C47*0.25</f>
        <v>#DIV/0!</v>
      </c>
      <c r="E47" s="571"/>
      <c r="J47" s="75"/>
      <c r="K47" s="75"/>
      <c r="L47" s="75"/>
    </row>
    <row r="48" spans="1:17" ht="25.5" customHeight="1" x14ac:dyDescent="0.2">
      <c r="A48" s="572" t="s">
        <v>80</v>
      </c>
      <c r="B48" s="16" t="s">
        <v>81</v>
      </c>
      <c r="C48" s="44">
        <f>CONTESTO_SOCIO_FAMILIARE!E36</f>
        <v>0</v>
      </c>
      <c r="D48" s="41"/>
      <c r="E48" s="571"/>
    </row>
    <row r="49" spans="1:5" ht="25.5" customHeight="1" x14ac:dyDescent="0.2">
      <c r="A49" s="572"/>
      <c r="B49" s="16" t="s">
        <v>82</v>
      </c>
      <c r="C49" s="44">
        <f>CONTESTO_SOCIO_FAMILIARE!E42</f>
        <v>0</v>
      </c>
      <c r="D49" s="41"/>
      <c r="E49" s="571"/>
    </row>
    <row r="50" spans="1:5" ht="12.75" customHeight="1" x14ac:dyDescent="0.2">
      <c r="A50" s="42"/>
      <c r="B50" s="42"/>
      <c r="C50" s="38">
        <f>IF(C48+C49&gt;0,SUM(C48+C49)/COUNTIF(C48:C49,"&gt;0"),0)</f>
        <v>0</v>
      </c>
      <c r="D50" s="43">
        <f>C50*1.92</f>
        <v>0</v>
      </c>
      <c r="E50" s="571"/>
    </row>
    <row r="51" spans="1:5" ht="12.75" customHeight="1" x14ac:dyDescent="0.2">
      <c r="A51" s="572" t="s">
        <v>21</v>
      </c>
      <c r="B51" s="16" t="s">
        <v>0</v>
      </c>
      <c r="C51" s="44">
        <f>CONTESTO_SOCIO_FAMILIARE!E49</f>
        <v>0</v>
      </c>
      <c r="D51" s="41"/>
      <c r="E51" s="571"/>
    </row>
    <row r="52" spans="1:5" ht="12.75" customHeight="1" x14ac:dyDescent="0.2">
      <c r="A52" s="572"/>
      <c r="B52" s="16" t="s">
        <v>47</v>
      </c>
      <c r="C52" s="44">
        <f>CONTESTO_SOCIO_FAMILIARE!E55</f>
        <v>0</v>
      </c>
      <c r="D52" s="41"/>
      <c r="E52" s="571"/>
    </row>
    <row r="53" spans="1:5" ht="12.75" customHeight="1" x14ac:dyDescent="0.2">
      <c r="A53" s="572"/>
      <c r="B53" s="16" t="s">
        <v>46</v>
      </c>
      <c r="C53" s="44">
        <f>CONTESTO_SOCIO_FAMILIARE!E61</f>
        <v>0</v>
      </c>
      <c r="D53" s="41"/>
      <c r="E53" s="571"/>
    </row>
    <row r="54" spans="1:5" ht="90.75" customHeight="1" x14ac:dyDescent="0.2">
      <c r="A54" s="572"/>
      <c r="B54" s="16" t="s">
        <v>40</v>
      </c>
      <c r="C54" s="40">
        <f>CONTESTO_SOCIO_FAMILIARE!E67</f>
        <v>0</v>
      </c>
      <c r="D54" s="41"/>
      <c r="E54" s="571"/>
    </row>
    <row r="55" spans="1:5" ht="12.75" customHeight="1" x14ac:dyDescent="0.2">
      <c r="A55" s="42"/>
      <c r="B55" s="42"/>
      <c r="C55" s="38" t="e">
        <f>SUM(C51:C54)/COUNTIF(C51:C54,"&gt;0")</f>
        <v>#DIV/0!</v>
      </c>
      <c r="D55" s="43" t="e">
        <f>C55*0.92</f>
        <v>#DIV/0!</v>
      </c>
      <c r="E55" s="571"/>
    </row>
    <row r="56" spans="1:5" ht="12.75" customHeight="1" x14ac:dyDescent="0.2">
      <c r="A56" s="29" t="s">
        <v>43</v>
      </c>
      <c r="B56" s="568" t="e">
        <f>SUM(D44:D55)/IF(D50&gt;0,6,4.08)</f>
        <v>#DIV/0!</v>
      </c>
      <c r="C56" s="568"/>
      <c r="D56" s="569"/>
      <c r="E56" s="571"/>
    </row>
    <row r="59" spans="1:5" ht="25.5" customHeight="1" x14ac:dyDescent="0.2">
      <c r="A59" s="35" t="s">
        <v>2</v>
      </c>
      <c r="B59" s="132"/>
      <c r="C59" s="36" t="s">
        <v>56</v>
      </c>
      <c r="D59" s="37" t="s">
        <v>55</v>
      </c>
      <c r="E59" s="570" t="s">
        <v>65</v>
      </c>
    </row>
    <row r="60" spans="1:5" ht="25.5" customHeight="1" x14ac:dyDescent="0.2">
      <c r="A60" s="572" t="s">
        <v>20</v>
      </c>
      <c r="B60" s="16" t="s">
        <v>38</v>
      </c>
      <c r="C60" s="40">
        <f>CONTESTO_SOCIO_FAMILIARE!E5</f>
        <v>0</v>
      </c>
      <c r="D60" s="41"/>
      <c r="E60" s="571"/>
    </row>
    <row r="61" spans="1:5" ht="25.5" customHeight="1" x14ac:dyDescent="0.2">
      <c r="A61" s="572"/>
      <c r="B61" s="16" t="s">
        <v>39</v>
      </c>
      <c r="C61" s="40">
        <f>CONTESTO_SOCIO_FAMILIARE!E11</f>
        <v>0</v>
      </c>
      <c r="D61" s="41"/>
      <c r="E61" s="571"/>
    </row>
    <row r="62" spans="1:5" ht="25.5" customHeight="1" x14ac:dyDescent="0.2">
      <c r="A62" s="572"/>
      <c r="B62" s="16" t="s">
        <v>52</v>
      </c>
      <c r="C62" s="40">
        <f>CONTESTO_SOCIO_FAMILIARE!E17</f>
        <v>0</v>
      </c>
      <c r="D62" s="41"/>
      <c r="E62" s="571"/>
    </row>
    <row r="63" spans="1:5" x14ac:dyDescent="0.2">
      <c r="A63" s="42"/>
      <c r="B63" s="42"/>
      <c r="C63" s="38" t="e">
        <f>SUM(C60:C62)/COUNTIF(C60:C62,"&gt;0")</f>
        <v>#DIV/0!</v>
      </c>
      <c r="D63" s="38" t="e">
        <f>C63*2.92</f>
        <v>#DIV/0!</v>
      </c>
      <c r="E63" s="571"/>
    </row>
    <row r="64" spans="1:5" ht="25.5" x14ac:dyDescent="0.2">
      <c r="A64" s="572" t="s">
        <v>53</v>
      </c>
      <c r="B64" s="16" t="s">
        <v>36</v>
      </c>
      <c r="C64" s="44">
        <f>CONTESTO_SOCIO_FAMILIARE!E24</f>
        <v>0</v>
      </c>
      <c r="D64" s="46"/>
      <c r="E64" s="571"/>
    </row>
    <row r="65" spans="1:5" ht="25.5" x14ac:dyDescent="0.2">
      <c r="A65" s="572"/>
      <c r="B65" s="16" t="s">
        <v>37</v>
      </c>
      <c r="C65" s="44">
        <f>CONTESTO_SOCIO_FAMILIARE!E30</f>
        <v>0</v>
      </c>
      <c r="D65" s="46"/>
      <c r="E65" s="571"/>
    </row>
    <row r="66" spans="1:5" ht="12.75" customHeight="1" x14ac:dyDescent="0.2">
      <c r="A66" s="42"/>
      <c r="B66" s="42"/>
      <c r="C66" s="38" t="e">
        <f>SUM(C64:C65)/COUNTIF(C64:C65,"&gt;0")</f>
        <v>#DIV/0!</v>
      </c>
      <c r="D66" s="43" t="e">
        <f>C66*0.25</f>
        <v>#DIV/0!</v>
      </c>
      <c r="E66" s="571"/>
    </row>
    <row r="67" spans="1:5" ht="25.5" customHeight="1" x14ac:dyDescent="0.2">
      <c r="A67" s="572" t="s">
        <v>80</v>
      </c>
      <c r="B67" s="16" t="s">
        <v>81</v>
      </c>
      <c r="C67" s="44">
        <f>CONTESTO_SOCIO_FAMILIARE!E37</f>
        <v>0</v>
      </c>
      <c r="D67" s="41"/>
      <c r="E67" s="571"/>
    </row>
    <row r="68" spans="1:5" ht="25.5" customHeight="1" x14ac:dyDescent="0.2">
      <c r="A68" s="572"/>
      <c r="B68" s="16" t="s">
        <v>82</v>
      </c>
      <c r="C68" s="44">
        <f>CONTESTO_SOCIO_FAMILIARE!E43</f>
        <v>0</v>
      </c>
      <c r="D68" s="41"/>
      <c r="E68" s="571"/>
    </row>
    <row r="69" spans="1:5" ht="12.75" customHeight="1" x14ac:dyDescent="0.2">
      <c r="A69" s="42"/>
      <c r="B69" s="42"/>
      <c r="C69" s="38">
        <f>IF(C67+C68&gt;0,SUM(C67+C68)/COUNTIF(C67:C68,"&gt;0"),0)</f>
        <v>0</v>
      </c>
      <c r="D69" s="43">
        <f>C69*1.92</f>
        <v>0</v>
      </c>
      <c r="E69" s="571"/>
    </row>
    <row r="70" spans="1:5" ht="12.75" customHeight="1" x14ac:dyDescent="0.2">
      <c r="A70" s="572" t="s">
        <v>21</v>
      </c>
      <c r="B70" s="16" t="s">
        <v>0</v>
      </c>
      <c r="C70" s="44">
        <f>CONTESTO_SOCIO_FAMILIARE!E50</f>
        <v>0</v>
      </c>
      <c r="D70" s="41"/>
      <c r="E70" s="571"/>
    </row>
    <row r="71" spans="1:5" ht="12.75" customHeight="1" x14ac:dyDescent="0.2">
      <c r="A71" s="572"/>
      <c r="B71" s="16" t="s">
        <v>47</v>
      </c>
      <c r="C71" s="44">
        <f>CONTESTO_SOCIO_FAMILIARE!E56</f>
        <v>0</v>
      </c>
      <c r="D71" s="41"/>
      <c r="E71" s="571"/>
    </row>
    <row r="72" spans="1:5" ht="12.75" customHeight="1" x14ac:dyDescent="0.2">
      <c r="A72" s="572"/>
      <c r="B72" s="16" t="s">
        <v>46</v>
      </c>
      <c r="C72" s="44">
        <f>CONTESTO_SOCIO_FAMILIARE!E62</f>
        <v>0</v>
      </c>
      <c r="D72" s="41"/>
      <c r="E72" s="571"/>
    </row>
    <row r="73" spans="1:5" ht="90.75" customHeight="1" x14ac:dyDescent="0.2">
      <c r="A73" s="572"/>
      <c r="B73" s="16" t="s">
        <v>40</v>
      </c>
      <c r="C73" s="40">
        <f>CONTESTO_SOCIO_FAMILIARE!E68</f>
        <v>0</v>
      </c>
      <c r="D73" s="41"/>
      <c r="E73" s="571"/>
    </row>
    <row r="74" spans="1:5" ht="12.75" customHeight="1" x14ac:dyDescent="0.2">
      <c r="A74" s="42"/>
      <c r="B74" s="42"/>
      <c r="C74" s="38" t="e">
        <f>SUM(C70:C73)/COUNTIF(C70:C73,"&gt;0")</f>
        <v>#DIV/0!</v>
      </c>
      <c r="D74" s="43" t="e">
        <f>C74*0.92</f>
        <v>#DIV/0!</v>
      </c>
      <c r="E74" s="571"/>
    </row>
    <row r="75" spans="1:5" ht="12.75" customHeight="1" x14ac:dyDescent="0.2">
      <c r="A75" s="29" t="s">
        <v>43</v>
      </c>
      <c r="B75" s="573" t="e">
        <f>SUM(D63:D74)/IF(D69&gt;0,6,4.08)</f>
        <v>#DIV/0!</v>
      </c>
      <c r="C75" s="568"/>
      <c r="D75" s="569"/>
      <c r="E75" s="571"/>
    </row>
    <row r="76" spans="1:5" x14ac:dyDescent="0.2">
      <c r="E76" s="45"/>
    </row>
    <row r="77" spans="1:5" ht="12.75" hidden="1" customHeight="1" x14ac:dyDescent="0.2"/>
    <row r="79" spans="1:5" ht="25.5" x14ac:dyDescent="0.2">
      <c r="A79" s="35" t="s">
        <v>2</v>
      </c>
      <c r="B79" s="35"/>
      <c r="C79" s="36" t="s">
        <v>56</v>
      </c>
      <c r="D79" s="36" t="s">
        <v>55</v>
      </c>
      <c r="E79" s="570" t="s">
        <v>66</v>
      </c>
    </row>
    <row r="80" spans="1:5" ht="25.5" x14ac:dyDescent="0.2">
      <c r="A80" s="572" t="s">
        <v>20</v>
      </c>
      <c r="B80" s="16" t="s">
        <v>38</v>
      </c>
      <c r="C80" s="40">
        <f>CONTESTO_SOCIO_FAMILIARE!E6</f>
        <v>0</v>
      </c>
      <c r="D80" s="46"/>
      <c r="E80" s="571"/>
    </row>
    <row r="81" spans="1:5" ht="25.5" x14ac:dyDescent="0.2">
      <c r="A81" s="572"/>
      <c r="B81" s="16" t="s">
        <v>39</v>
      </c>
      <c r="C81" s="40">
        <f>CONTESTO_SOCIO_FAMILIARE!E12</f>
        <v>0</v>
      </c>
      <c r="D81" s="46"/>
      <c r="E81" s="571"/>
    </row>
    <row r="82" spans="1:5" ht="25.5" x14ac:dyDescent="0.2">
      <c r="A82" s="572"/>
      <c r="B82" s="16" t="s">
        <v>52</v>
      </c>
      <c r="C82" s="40">
        <f>CONTESTO_SOCIO_FAMILIARE!E18</f>
        <v>0</v>
      </c>
      <c r="D82" s="46"/>
      <c r="E82" s="571"/>
    </row>
    <row r="83" spans="1:5" x14ac:dyDescent="0.2">
      <c r="A83" s="42"/>
      <c r="B83" s="42"/>
      <c r="C83" s="38" t="e">
        <f>SUM(C80:C82)/COUNTIF(C80:C82,"&gt;0")</f>
        <v>#DIV/0!</v>
      </c>
      <c r="D83" s="38" t="e">
        <f>C83*2.92</f>
        <v>#DIV/0!</v>
      </c>
      <c r="E83" s="571"/>
    </row>
    <row r="84" spans="1:5" ht="25.5" x14ac:dyDescent="0.2">
      <c r="A84" s="572" t="s">
        <v>53</v>
      </c>
      <c r="B84" s="16" t="s">
        <v>36</v>
      </c>
      <c r="C84" s="44">
        <f>CONTESTO_SOCIO_FAMILIARE!E25</f>
        <v>0</v>
      </c>
      <c r="D84" s="46"/>
      <c r="E84" s="571"/>
    </row>
    <row r="85" spans="1:5" ht="25.5" x14ac:dyDescent="0.2">
      <c r="A85" s="572"/>
      <c r="B85" s="16" t="s">
        <v>37</v>
      </c>
      <c r="C85" s="44">
        <f>CONTESTO_SOCIO_FAMILIARE!E31</f>
        <v>0</v>
      </c>
      <c r="D85" s="46"/>
      <c r="E85" s="571"/>
    </row>
    <row r="86" spans="1:5" ht="12.75" customHeight="1" x14ac:dyDescent="0.2">
      <c r="A86" s="42"/>
      <c r="B86" s="42"/>
      <c r="C86" s="38" t="e">
        <f>SUM(C84:C85)/COUNTIF(C84:C85,"&gt;0")</f>
        <v>#DIV/0!</v>
      </c>
      <c r="D86" s="43" t="e">
        <f>C86*0.25</f>
        <v>#DIV/0!</v>
      </c>
      <c r="E86" s="571"/>
    </row>
    <row r="87" spans="1:5" ht="25.5" customHeight="1" x14ac:dyDescent="0.2">
      <c r="A87" s="572" t="s">
        <v>80</v>
      </c>
      <c r="B87" s="16" t="s">
        <v>81</v>
      </c>
      <c r="C87" s="44">
        <f>CONTESTO_SOCIO_FAMILIARE!E38</f>
        <v>0</v>
      </c>
      <c r="D87" s="41"/>
      <c r="E87" s="571"/>
    </row>
    <row r="88" spans="1:5" ht="25.5" customHeight="1" x14ac:dyDescent="0.2">
      <c r="A88" s="572"/>
      <c r="B88" s="16" t="s">
        <v>82</v>
      </c>
      <c r="C88" s="44">
        <f>CONTESTO_SOCIO_FAMILIARE!E44</f>
        <v>0</v>
      </c>
      <c r="D88" s="41"/>
      <c r="E88" s="571"/>
    </row>
    <row r="89" spans="1:5" ht="12.75" customHeight="1" x14ac:dyDescent="0.2">
      <c r="A89" s="42"/>
      <c r="B89" s="42"/>
      <c r="C89" s="38">
        <f>IF(C87+C88&gt;0,SUM(C87+C88)/COUNTIF(C87:C88,"&gt;0"),0)</f>
        <v>0</v>
      </c>
      <c r="D89" s="43">
        <f>C89*1.92</f>
        <v>0</v>
      </c>
      <c r="E89" s="571"/>
    </row>
    <row r="90" spans="1:5" ht="12.75" customHeight="1" x14ac:dyDescent="0.2">
      <c r="A90" s="572" t="s">
        <v>21</v>
      </c>
      <c r="B90" s="16" t="s">
        <v>0</v>
      </c>
      <c r="C90" s="44">
        <f>CONTESTO_SOCIO_FAMILIARE!E51</f>
        <v>0</v>
      </c>
      <c r="D90" s="41"/>
      <c r="E90" s="571"/>
    </row>
    <row r="91" spans="1:5" ht="12.75" customHeight="1" x14ac:dyDescent="0.2">
      <c r="A91" s="572"/>
      <c r="B91" s="16" t="s">
        <v>47</v>
      </c>
      <c r="C91" s="44">
        <f>CONTESTO_SOCIO_FAMILIARE!E57</f>
        <v>0</v>
      </c>
      <c r="D91" s="41"/>
      <c r="E91" s="571"/>
    </row>
    <row r="92" spans="1:5" ht="12.75" customHeight="1" x14ac:dyDescent="0.2">
      <c r="A92" s="572"/>
      <c r="B92" s="16" t="s">
        <v>46</v>
      </c>
      <c r="C92" s="44">
        <f>CONTESTO_SOCIO_FAMILIARE!E63</f>
        <v>0</v>
      </c>
      <c r="D92" s="41"/>
      <c r="E92" s="571"/>
    </row>
    <row r="93" spans="1:5" ht="90.75" customHeight="1" x14ac:dyDescent="0.2">
      <c r="A93" s="572"/>
      <c r="B93" s="16" t="s">
        <v>40</v>
      </c>
      <c r="C93" s="40">
        <f>CONTESTO_SOCIO_FAMILIARE!E69</f>
        <v>0</v>
      </c>
      <c r="D93" s="41"/>
      <c r="E93" s="571"/>
    </row>
    <row r="94" spans="1:5" ht="12.75" customHeight="1" x14ac:dyDescent="0.2">
      <c r="A94" s="42"/>
      <c r="B94" s="42"/>
      <c r="C94" s="38" t="e">
        <f>SUM(C90:C93)/COUNTIF(C90:C93,"&gt;0")</f>
        <v>#DIV/0!</v>
      </c>
      <c r="D94" s="43" t="e">
        <f>C94*0.92</f>
        <v>#DIV/0!</v>
      </c>
      <c r="E94" s="571"/>
    </row>
    <row r="95" spans="1:5" ht="12.75" customHeight="1" x14ac:dyDescent="0.2">
      <c r="A95" s="29" t="s">
        <v>43</v>
      </c>
      <c r="B95" s="573" t="e">
        <f>SUM(D83:D94)/IF(D89&gt;0,6,4.08)</f>
        <v>#DIV/0!</v>
      </c>
      <c r="C95" s="568"/>
      <c r="D95" s="569"/>
      <c r="E95" s="571"/>
    </row>
    <row r="98" spans="1:5" ht="25.5" x14ac:dyDescent="0.2">
      <c r="A98" s="35" t="s">
        <v>2</v>
      </c>
      <c r="B98" s="35"/>
      <c r="C98" s="36" t="s">
        <v>56</v>
      </c>
      <c r="D98" s="36" t="s">
        <v>55</v>
      </c>
      <c r="E98" s="570" t="s">
        <v>67</v>
      </c>
    </row>
    <row r="99" spans="1:5" ht="25.5" x14ac:dyDescent="0.2">
      <c r="A99" s="572" t="s">
        <v>20</v>
      </c>
      <c r="B99" s="16" t="s">
        <v>38</v>
      </c>
      <c r="C99" s="40">
        <f>CONTESTO_SOCIO_FAMILIARE!E7</f>
        <v>0</v>
      </c>
      <c r="D99" s="46"/>
      <c r="E99" s="571"/>
    </row>
    <row r="100" spans="1:5" ht="25.5" x14ac:dyDescent="0.2">
      <c r="A100" s="572"/>
      <c r="B100" s="16" t="s">
        <v>39</v>
      </c>
      <c r="C100" s="40">
        <f>CONTESTO_SOCIO_FAMILIARE!E13</f>
        <v>0</v>
      </c>
      <c r="D100" s="46"/>
      <c r="E100" s="571"/>
    </row>
    <row r="101" spans="1:5" ht="25.5" x14ac:dyDescent="0.2">
      <c r="A101" s="572"/>
      <c r="B101" s="16" t="s">
        <v>52</v>
      </c>
      <c r="C101" s="40">
        <f>CONTESTO_SOCIO_FAMILIARE!E19</f>
        <v>0</v>
      </c>
      <c r="D101" s="46"/>
      <c r="E101" s="571"/>
    </row>
    <row r="102" spans="1:5" x14ac:dyDescent="0.2">
      <c r="A102" s="42"/>
      <c r="B102" s="42"/>
      <c r="C102" s="38" t="e">
        <f>SUM(C99:C101)/COUNTIF(C99:C101,"&gt;0")</f>
        <v>#DIV/0!</v>
      </c>
      <c r="D102" s="38" t="e">
        <f>C102*2.92</f>
        <v>#DIV/0!</v>
      </c>
      <c r="E102" s="571"/>
    </row>
    <row r="103" spans="1:5" ht="25.5" x14ac:dyDescent="0.2">
      <c r="A103" s="572" t="s">
        <v>53</v>
      </c>
      <c r="B103" s="16" t="s">
        <v>36</v>
      </c>
      <c r="C103" s="44">
        <f>CONTESTO_SOCIO_FAMILIARE!E26</f>
        <v>0</v>
      </c>
      <c r="D103" s="46"/>
      <c r="E103" s="571"/>
    </row>
    <row r="104" spans="1:5" ht="25.5" x14ac:dyDescent="0.2">
      <c r="A104" s="572"/>
      <c r="B104" s="16" t="s">
        <v>37</v>
      </c>
      <c r="C104" s="44">
        <f>CONTESTO_SOCIO_FAMILIARE!E32</f>
        <v>0</v>
      </c>
      <c r="D104" s="46"/>
      <c r="E104" s="571"/>
    </row>
    <row r="105" spans="1:5" ht="12.75" customHeight="1" x14ac:dyDescent="0.2">
      <c r="A105" s="42"/>
      <c r="B105" s="42"/>
      <c r="C105" s="38" t="e">
        <f>SUM(C103:C104)/COUNTIF(C103:C104,"&gt;0")</f>
        <v>#DIV/0!</v>
      </c>
      <c r="D105" s="43" t="e">
        <f>C105*0.25</f>
        <v>#DIV/0!</v>
      </c>
      <c r="E105" s="571"/>
    </row>
    <row r="106" spans="1:5" ht="25.5" customHeight="1" x14ac:dyDescent="0.2">
      <c r="A106" s="572" t="s">
        <v>80</v>
      </c>
      <c r="B106" s="16" t="s">
        <v>81</v>
      </c>
      <c r="C106" s="44">
        <f>CONTESTO_SOCIO_FAMILIARE!E39</f>
        <v>0</v>
      </c>
      <c r="D106" s="41"/>
      <c r="E106" s="571"/>
    </row>
    <row r="107" spans="1:5" ht="25.5" customHeight="1" x14ac:dyDescent="0.2">
      <c r="A107" s="572"/>
      <c r="B107" s="16" t="s">
        <v>82</v>
      </c>
      <c r="C107" s="44">
        <f>CONTESTO_SOCIO_FAMILIARE!E45</f>
        <v>0</v>
      </c>
      <c r="D107" s="41"/>
      <c r="E107" s="571"/>
    </row>
    <row r="108" spans="1:5" ht="12.75" customHeight="1" x14ac:dyDescent="0.2">
      <c r="A108" s="42"/>
      <c r="B108" s="42"/>
      <c r="C108" s="38">
        <f>IF(C106+C107&gt;0,SUM(C106+C107)/COUNTIF(C106:C107,"&gt;0"),0)</f>
        <v>0</v>
      </c>
      <c r="D108" s="43">
        <f>C108*1.92</f>
        <v>0</v>
      </c>
      <c r="E108" s="571"/>
    </row>
    <row r="109" spans="1:5" ht="12.75" customHeight="1" x14ac:dyDescent="0.2">
      <c r="A109" s="572" t="s">
        <v>21</v>
      </c>
      <c r="B109" s="16" t="s">
        <v>0</v>
      </c>
      <c r="C109" s="44">
        <f>CONTESTO_SOCIO_FAMILIARE!E52</f>
        <v>0</v>
      </c>
      <c r="D109" s="41"/>
      <c r="E109" s="571"/>
    </row>
    <row r="110" spans="1:5" ht="12.75" customHeight="1" x14ac:dyDescent="0.2">
      <c r="A110" s="572"/>
      <c r="B110" s="16" t="s">
        <v>47</v>
      </c>
      <c r="C110" s="44">
        <f>CONTESTO_SOCIO_FAMILIARE!E58</f>
        <v>0</v>
      </c>
      <c r="D110" s="41"/>
      <c r="E110" s="571"/>
    </row>
    <row r="111" spans="1:5" ht="12.75" customHeight="1" x14ac:dyDescent="0.2">
      <c r="A111" s="572"/>
      <c r="B111" s="16" t="s">
        <v>46</v>
      </c>
      <c r="C111" s="44">
        <f>CONTESTO_SOCIO_FAMILIARE!E64</f>
        <v>0</v>
      </c>
      <c r="D111" s="41"/>
      <c r="E111" s="571"/>
    </row>
    <row r="112" spans="1:5" ht="90.75" customHeight="1" x14ac:dyDescent="0.2">
      <c r="A112" s="572"/>
      <c r="B112" s="16" t="s">
        <v>40</v>
      </c>
      <c r="C112" s="40">
        <f>CONTESTO_SOCIO_FAMILIARE!E70</f>
        <v>0</v>
      </c>
      <c r="D112" s="41"/>
      <c r="E112" s="571"/>
    </row>
    <row r="113" spans="1:5" ht="12.75" customHeight="1" x14ac:dyDescent="0.2">
      <c r="A113" s="42"/>
      <c r="B113" s="42"/>
      <c r="C113" s="38" t="e">
        <f>SUM(C109:C112)/COUNTIF(C109:C112,"&gt;0")</f>
        <v>#DIV/0!</v>
      </c>
      <c r="D113" s="43" t="e">
        <f>C113*0.92</f>
        <v>#DIV/0!</v>
      </c>
      <c r="E113" s="571"/>
    </row>
    <row r="114" spans="1:5" ht="12.75" customHeight="1" x14ac:dyDescent="0.2">
      <c r="A114" s="29" t="s">
        <v>43</v>
      </c>
      <c r="B114" s="568" t="e">
        <f>SUM(D102:D113)/IF(D108&gt;0,6,4.08)</f>
        <v>#DIV/0!</v>
      </c>
      <c r="C114" s="568"/>
      <c r="D114" s="569"/>
      <c r="E114" s="571"/>
    </row>
  </sheetData>
  <sheetProtection algorithmName="SHA-512" hashValue="QxYhutPw7X0M7sr4gZk0YqirLF/K/7+JErxqDFnLW2OV2yGYKzfFVgPQPFQJCsE3EbN9dtFlZwIexzN0cxXEbw==" saltValue="rMqW+vitR6+SwXdLYiLX2Q==" spinCount="100000" sheet="1" selectLockedCells="1" selectUnlockedCells="1"/>
  <mergeCells count="37">
    <mergeCell ref="A45:A46"/>
    <mergeCell ref="E1:E17"/>
    <mergeCell ref="E40:E56"/>
    <mergeCell ref="A9:A10"/>
    <mergeCell ref="A48:A49"/>
    <mergeCell ref="A51:A54"/>
    <mergeCell ref="E20:E36"/>
    <mergeCell ref="A21:A23"/>
    <mergeCell ref="A25:A26"/>
    <mergeCell ref="A28:A29"/>
    <mergeCell ref="A31:A34"/>
    <mergeCell ref="B56:D56"/>
    <mergeCell ref="G1:L1"/>
    <mergeCell ref="A2:A4"/>
    <mergeCell ref="A6:A7"/>
    <mergeCell ref="A12:A15"/>
    <mergeCell ref="A41:A43"/>
    <mergeCell ref="B17:D17"/>
    <mergeCell ref="B36:D36"/>
    <mergeCell ref="E59:E75"/>
    <mergeCell ref="A60:A62"/>
    <mergeCell ref="A70:A73"/>
    <mergeCell ref="A64:A65"/>
    <mergeCell ref="A67:A68"/>
    <mergeCell ref="B75:D75"/>
    <mergeCell ref="E79:E95"/>
    <mergeCell ref="A80:A82"/>
    <mergeCell ref="A84:A85"/>
    <mergeCell ref="A87:A88"/>
    <mergeCell ref="A90:A93"/>
    <mergeCell ref="B95:D95"/>
    <mergeCell ref="B114:D114"/>
    <mergeCell ref="E98:E114"/>
    <mergeCell ref="A99:A101"/>
    <mergeCell ref="A103:A104"/>
    <mergeCell ref="A106:A107"/>
    <mergeCell ref="A109:A1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pageSetUpPr fitToPage="1"/>
  </sheetPr>
  <dimension ref="A1:P153"/>
  <sheetViews>
    <sheetView zoomScale="73" zoomScaleNormal="73" workbookViewId="0">
      <pane xSplit="1" ySplit="1" topLeftCell="B2" activePane="bottomRight" state="frozen"/>
      <selection pane="topRight" activeCell="B1" sqref="B1"/>
      <selection pane="bottomLeft" activeCell="A3" sqref="A3"/>
      <selection pane="bottomRight" activeCell="A2" sqref="A2:A25"/>
    </sheetView>
  </sheetViews>
  <sheetFormatPr defaultColWidth="9.140625" defaultRowHeight="12.75" x14ac:dyDescent="0.2"/>
  <cols>
    <col min="1" max="1" width="17" style="58" customWidth="1"/>
    <col min="2" max="2" width="15.7109375" style="21" customWidth="1"/>
    <col min="3" max="3" width="7.5703125" style="21" customWidth="1"/>
    <col min="4" max="4" width="24.85546875" style="21" customWidth="1"/>
    <col min="5" max="5" width="6.28515625" style="21" customWidth="1"/>
    <col min="6" max="6" width="21.28515625" style="21" customWidth="1"/>
    <col min="7" max="7" width="14.85546875" style="21" customWidth="1"/>
    <col min="8" max="8" width="18.28515625" style="21" customWidth="1"/>
    <col min="9" max="9" width="21.7109375" style="21" customWidth="1"/>
    <col min="10" max="10" width="22.85546875" style="21" customWidth="1"/>
    <col min="11" max="11" width="19.28515625" style="21" customWidth="1"/>
    <col min="12" max="16384" width="9.140625" style="21"/>
  </cols>
  <sheetData>
    <row r="1" spans="1:11" s="58" customFormat="1" ht="134.25" customHeight="1" thickBot="1" x14ac:dyDescent="0.25">
      <c r="A1" s="130" t="s">
        <v>2</v>
      </c>
      <c r="B1" s="164" t="s">
        <v>3</v>
      </c>
      <c r="C1" s="165"/>
      <c r="D1" s="161" t="s">
        <v>253</v>
      </c>
      <c r="E1" s="181" t="s">
        <v>87</v>
      </c>
      <c r="F1" s="161" t="s">
        <v>48</v>
      </c>
      <c r="G1" s="161" t="s">
        <v>50</v>
      </c>
      <c r="H1" s="161" t="s">
        <v>250</v>
      </c>
      <c r="I1" s="161" t="s">
        <v>225</v>
      </c>
      <c r="J1" s="161" t="s">
        <v>236</v>
      </c>
      <c r="K1" s="161" t="s">
        <v>226</v>
      </c>
    </row>
    <row r="2" spans="1:11" ht="30" customHeight="1" x14ac:dyDescent="0.2">
      <c r="A2" s="470" t="s">
        <v>100</v>
      </c>
      <c r="B2" s="451" t="s">
        <v>97</v>
      </c>
      <c r="C2" s="217" t="s">
        <v>142</v>
      </c>
      <c r="D2" s="166"/>
      <c r="E2" s="285"/>
      <c r="F2" s="167"/>
      <c r="G2" s="168"/>
      <c r="H2" s="168"/>
      <c r="I2" s="168"/>
      <c r="J2" s="168"/>
      <c r="K2" s="169"/>
    </row>
    <row r="3" spans="1:11" ht="30" customHeight="1" x14ac:dyDescent="0.2">
      <c r="A3" s="471"/>
      <c r="B3" s="452"/>
      <c r="C3" s="218" t="s">
        <v>231</v>
      </c>
      <c r="D3" s="162"/>
      <c r="E3" s="286"/>
      <c r="F3" s="147"/>
      <c r="G3" s="148"/>
      <c r="H3" s="148"/>
      <c r="I3" s="148"/>
      <c r="J3" s="148"/>
      <c r="K3" s="170"/>
    </row>
    <row r="4" spans="1:11" ht="30" customHeight="1" x14ac:dyDescent="0.2">
      <c r="A4" s="471"/>
      <c r="B4" s="452"/>
      <c r="C4" s="218" t="s">
        <v>232</v>
      </c>
      <c r="D4" s="162"/>
      <c r="E4" s="286"/>
      <c r="F4" s="147"/>
      <c r="G4" s="147"/>
      <c r="H4" s="147"/>
      <c r="I4" s="148"/>
      <c r="J4" s="148"/>
      <c r="K4" s="170"/>
    </row>
    <row r="5" spans="1:11" ht="30" customHeight="1" x14ac:dyDescent="0.2">
      <c r="A5" s="471"/>
      <c r="B5" s="452"/>
      <c r="C5" s="218" t="s">
        <v>233</v>
      </c>
      <c r="D5" s="162"/>
      <c r="E5" s="286"/>
      <c r="F5" s="147"/>
      <c r="G5" s="148"/>
      <c r="H5" s="148"/>
      <c r="I5" s="148"/>
      <c r="J5" s="148"/>
      <c r="K5" s="170"/>
    </row>
    <row r="6" spans="1:11" ht="30" customHeight="1" x14ac:dyDescent="0.2">
      <c r="A6" s="471"/>
      <c r="B6" s="452"/>
      <c r="C6" s="218" t="s">
        <v>234</v>
      </c>
      <c r="D6" s="162"/>
      <c r="E6" s="286"/>
      <c r="F6" s="147"/>
      <c r="G6" s="148"/>
      <c r="H6" s="148"/>
      <c r="I6" s="148"/>
      <c r="J6" s="148"/>
      <c r="K6" s="170"/>
    </row>
    <row r="7" spans="1:11" ht="30" customHeight="1" thickBot="1" x14ac:dyDescent="0.25">
      <c r="A7" s="471"/>
      <c r="B7" s="481"/>
      <c r="C7" s="219" t="s">
        <v>235</v>
      </c>
      <c r="D7" s="202"/>
      <c r="E7" s="287"/>
      <c r="F7" s="156"/>
      <c r="G7" s="158"/>
      <c r="H7" s="158"/>
      <c r="I7" s="158"/>
      <c r="J7" s="158"/>
      <c r="K7" s="206"/>
    </row>
    <row r="8" spans="1:11" ht="30" customHeight="1" x14ac:dyDescent="0.2">
      <c r="A8" s="471"/>
      <c r="B8" s="482" t="s">
        <v>135</v>
      </c>
      <c r="C8" s="217" t="s">
        <v>142</v>
      </c>
      <c r="D8" s="204"/>
      <c r="E8" s="288"/>
      <c r="F8" s="195"/>
      <c r="G8" s="195"/>
      <c r="H8" s="195"/>
      <c r="I8" s="195"/>
      <c r="J8" s="195"/>
      <c r="K8" s="198"/>
    </row>
    <row r="9" spans="1:11" ht="30" customHeight="1" x14ac:dyDescent="0.2">
      <c r="A9" s="471"/>
      <c r="B9" s="483"/>
      <c r="C9" s="218" t="s">
        <v>231</v>
      </c>
      <c r="D9" s="174"/>
      <c r="E9" s="289"/>
      <c r="F9" s="149"/>
      <c r="G9" s="149"/>
      <c r="H9" s="149"/>
      <c r="I9" s="149"/>
      <c r="J9" s="149"/>
      <c r="K9" s="199"/>
    </row>
    <row r="10" spans="1:11" ht="30" customHeight="1" x14ac:dyDescent="0.2">
      <c r="A10" s="471"/>
      <c r="B10" s="483"/>
      <c r="C10" s="218" t="s">
        <v>232</v>
      </c>
      <c r="D10" s="175"/>
      <c r="E10" s="289"/>
      <c r="F10" s="149"/>
      <c r="G10" s="149"/>
      <c r="H10" s="149"/>
      <c r="I10" s="149"/>
      <c r="J10" s="149"/>
      <c r="K10" s="199"/>
    </row>
    <row r="11" spans="1:11" ht="30" customHeight="1" x14ac:dyDescent="0.2">
      <c r="A11" s="471"/>
      <c r="B11" s="483"/>
      <c r="C11" s="218" t="s">
        <v>233</v>
      </c>
      <c r="D11" s="175"/>
      <c r="E11" s="289"/>
      <c r="F11" s="149"/>
      <c r="G11" s="149"/>
      <c r="H11" s="149"/>
      <c r="I11" s="149"/>
      <c r="J11" s="149"/>
      <c r="K11" s="199"/>
    </row>
    <row r="12" spans="1:11" ht="30" customHeight="1" x14ac:dyDescent="0.2">
      <c r="A12" s="471"/>
      <c r="B12" s="483"/>
      <c r="C12" s="218" t="s">
        <v>234</v>
      </c>
      <c r="D12" s="175"/>
      <c r="E12" s="289"/>
      <c r="F12" s="149"/>
      <c r="G12" s="149"/>
      <c r="H12" s="149"/>
      <c r="I12" s="149"/>
      <c r="J12" s="149"/>
      <c r="K12" s="199"/>
    </row>
    <row r="13" spans="1:11" ht="30" customHeight="1" thickBot="1" x14ac:dyDescent="0.25">
      <c r="A13" s="471"/>
      <c r="B13" s="484"/>
      <c r="C13" s="220" t="s">
        <v>235</v>
      </c>
      <c r="D13" s="190"/>
      <c r="E13" s="290"/>
      <c r="F13" s="196"/>
      <c r="G13" s="196"/>
      <c r="H13" s="196"/>
      <c r="I13" s="196"/>
      <c r="J13" s="196"/>
      <c r="K13" s="200"/>
    </row>
    <row r="14" spans="1:11" ht="30" customHeight="1" x14ac:dyDescent="0.2">
      <c r="A14" s="471"/>
      <c r="B14" s="485" t="s">
        <v>99</v>
      </c>
      <c r="C14" s="221" t="s">
        <v>142</v>
      </c>
      <c r="D14" s="180"/>
      <c r="E14" s="291"/>
      <c r="F14" s="157"/>
      <c r="G14" s="157"/>
      <c r="H14" s="157"/>
      <c r="I14" s="157"/>
      <c r="J14" s="157"/>
      <c r="K14" s="207"/>
    </row>
    <row r="15" spans="1:11" ht="30" customHeight="1" x14ac:dyDescent="0.2">
      <c r="A15" s="471"/>
      <c r="B15" s="474"/>
      <c r="C15" s="185" t="s">
        <v>231</v>
      </c>
      <c r="D15" s="174"/>
      <c r="E15" s="289"/>
      <c r="F15" s="149"/>
      <c r="G15" s="149"/>
      <c r="H15" s="149"/>
      <c r="I15" s="149"/>
      <c r="J15" s="149"/>
      <c r="K15" s="199"/>
    </row>
    <row r="16" spans="1:11" ht="30" customHeight="1" x14ac:dyDescent="0.2">
      <c r="A16" s="471"/>
      <c r="B16" s="474"/>
      <c r="C16" s="185" t="s">
        <v>232</v>
      </c>
      <c r="D16" s="175"/>
      <c r="E16" s="289"/>
      <c r="F16" s="149"/>
      <c r="G16" s="149"/>
      <c r="H16" s="149"/>
      <c r="I16" s="149"/>
      <c r="J16" s="149"/>
      <c r="K16" s="199"/>
    </row>
    <row r="17" spans="1:11" ht="30" customHeight="1" x14ac:dyDescent="0.2">
      <c r="A17" s="471"/>
      <c r="B17" s="474"/>
      <c r="C17" s="185" t="s">
        <v>233</v>
      </c>
      <c r="D17" s="175"/>
      <c r="E17" s="289"/>
      <c r="F17" s="149"/>
      <c r="G17" s="149"/>
      <c r="H17" s="149"/>
      <c r="I17" s="149"/>
      <c r="J17" s="149"/>
      <c r="K17" s="199"/>
    </row>
    <row r="18" spans="1:11" ht="30" customHeight="1" x14ac:dyDescent="0.2">
      <c r="A18" s="471"/>
      <c r="B18" s="474"/>
      <c r="C18" s="185" t="s">
        <v>234</v>
      </c>
      <c r="D18" s="175"/>
      <c r="E18" s="289"/>
      <c r="F18" s="149"/>
      <c r="G18" s="149"/>
      <c r="H18" s="149"/>
      <c r="I18" s="149"/>
      <c r="J18" s="149"/>
      <c r="K18" s="199"/>
    </row>
    <row r="19" spans="1:11" ht="30" customHeight="1" thickBot="1" x14ac:dyDescent="0.25">
      <c r="A19" s="471"/>
      <c r="B19" s="475"/>
      <c r="C19" s="213" t="s">
        <v>235</v>
      </c>
      <c r="D19" s="190"/>
      <c r="E19" s="290"/>
      <c r="F19" s="196"/>
      <c r="G19" s="196"/>
      <c r="H19" s="196"/>
      <c r="I19" s="196"/>
      <c r="J19" s="196"/>
      <c r="K19" s="200"/>
    </row>
    <row r="20" spans="1:11" ht="30" customHeight="1" x14ac:dyDescent="0.2">
      <c r="A20" s="471"/>
      <c r="B20" s="473" t="s">
        <v>136</v>
      </c>
      <c r="C20" s="208" t="s">
        <v>142</v>
      </c>
      <c r="D20" s="204"/>
      <c r="E20" s="288"/>
      <c r="F20" s="205"/>
      <c r="G20" s="195"/>
      <c r="H20" s="195"/>
      <c r="I20" s="195"/>
      <c r="J20" s="195"/>
      <c r="K20" s="198"/>
    </row>
    <row r="21" spans="1:11" ht="30" customHeight="1" x14ac:dyDescent="0.2">
      <c r="A21" s="471"/>
      <c r="B21" s="474"/>
      <c r="C21" s="185" t="s">
        <v>231</v>
      </c>
      <c r="D21" s="174"/>
      <c r="E21" s="289"/>
      <c r="F21" s="149"/>
      <c r="G21" s="149"/>
      <c r="H21" s="149"/>
      <c r="I21" s="149"/>
      <c r="J21" s="149"/>
      <c r="K21" s="199"/>
    </row>
    <row r="22" spans="1:11" ht="30" customHeight="1" x14ac:dyDescent="0.2">
      <c r="A22" s="471"/>
      <c r="B22" s="474"/>
      <c r="C22" s="185" t="s">
        <v>232</v>
      </c>
      <c r="D22" s="175"/>
      <c r="E22" s="289"/>
      <c r="F22" s="150"/>
      <c r="G22" s="150"/>
      <c r="H22" s="150"/>
      <c r="I22" s="149"/>
      <c r="J22" s="149"/>
      <c r="K22" s="199"/>
    </row>
    <row r="23" spans="1:11" ht="30" customHeight="1" x14ac:dyDescent="0.2">
      <c r="A23" s="471"/>
      <c r="B23" s="474"/>
      <c r="C23" s="185" t="s">
        <v>233</v>
      </c>
      <c r="D23" s="175"/>
      <c r="E23" s="289"/>
      <c r="F23" s="149"/>
      <c r="G23" s="149"/>
      <c r="H23" s="149"/>
      <c r="I23" s="149"/>
      <c r="J23" s="149"/>
      <c r="K23" s="199"/>
    </row>
    <row r="24" spans="1:11" ht="30" customHeight="1" x14ac:dyDescent="0.2">
      <c r="A24" s="471"/>
      <c r="B24" s="474"/>
      <c r="C24" s="185" t="s">
        <v>234</v>
      </c>
      <c r="D24" s="175"/>
      <c r="E24" s="289"/>
      <c r="F24" s="149"/>
      <c r="G24" s="149"/>
      <c r="H24" s="149"/>
      <c r="I24" s="149"/>
      <c r="J24" s="149"/>
      <c r="K24" s="199"/>
    </row>
    <row r="25" spans="1:11" ht="30" customHeight="1" thickBot="1" x14ac:dyDescent="0.25">
      <c r="A25" s="471"/>
      <c r="B25" s="475"/>
      <c r="C25" s="213" t="s">
        <v>235</v>
      </c>
      <c r="D25" s="190"/>
      <c r="E25" s="290"/>
      <c r="F25" s="196"/>
      <c r="G25" s="196"/>
      <c r="H25" s="196"/>
      <c r="I25" s="196"/>
      <c r="J25" s="196"/>
      <c r="K25" s="200"/>
    </row>
    <row r="26" spans="1:11" ht="12.75" customHeight="1" thickBot="1" x14ac:dyDescent="0.25">
      <c r="A26" s="136"/>
      <c r="B26" s="193"/>
      <c r="C26" s="194"/>
      <c r="D26" s="292"/>
      <c r="E26" s="293"/>
      <c r="F26" s="294"/>
      <c r="G26" s="294"/>
      <c r="H26" s="294"/>
      <c r="I26" s="294"/>
      <c r="J26" s="294"/>
      <c r="K26" s="294"/>
    </row>
    <row r="27" spans="1:11" ht="30" customHeight="1" x14ac:dyDescent="0.2">
      <c r="A27" s="470" t="s">
        <v>22</v>
      </c>
      <c r="B27" s="473" t="s">
        <v>23</v>
      </c>
      <c r="C27" s="208" t="s">
        <v>142</v>
      </c>
      <c r="D27" s="189"/>
      <c r="E27" s="288"/>
      <c r="F27" s="168"/>
      <c r="G27" s="168"/>
      <c r="H27" s="168"/>
      <c r="I27" s="168"/>
      <c r="J27" s="168"/>
      <c r="K27" s="169"/>
    </row>
    <row r="28" spans="1:11" ht="30" customHeight="1" x14ac:dyDescent="0.2">
      <c r="A28" s="471"/>
      <c r="B28" s="474"/>
      <c r="C28" s="185" t="s">
        <v>231</v>
      </c>
      <c r="D28" s="175"/>
      <c r="E28" s="289"/>
      <c r="F28" s="148"/>
      <c r="G28" s="148"/>
      <c r="H28" s="148"/>
      <c r="I28" s="148"/>
      <c r="J28" s="148"/>
      <c r="K28" s="170"/>
    </row>
    <row r="29" spans="1:11" ht="30" customHeight="1" x14ac:dyDescent="0.2">
      <c r="A29" s="471"/>
      <c r="B29" s="474"/>
      <c r="C29" s="185" t="s">
        <v>232</v>
      </c>
      <c r="D29" s="175"/>
      <c r="E29" s="289"/>
      <c r="F29" s="148"/>
      <c r="G29" s="148"/>
      <c r="H29" s="148"/>
      <c r="I29" s="148"/>
      <c r="J29" s="148"/>
      <c r="K29" s="170"/>
    </row>
    <row r="30" spans="1:11" ht="30" customHeight="1" x14ac:dyDescent="0.2">
      <c r="A30" s="471"/>
      <c r="B30" s="474"/>
      <c r="C30" s="185" t="s">
        <v>233</v>
      </c>
      <c r="D30" s="175"/>
      <c r="E30" s="289"/>
      <c r="F30" s="148"/>
      <c r="G30" s="148"/>
      <c r="H30" s="148"/>
      <c r="I30" s="148"/>
      <c r="J30" s="148"/>
      <c r="K30" s="170"/>
    </row>
    <row r="31" spans="1:11" ht="30" customHeight="1" x14ac:dyDescent="0.2">
      <c r="A31" s="471"/>
      <c r="B31" s="474"/>
      <c r="C31" s="185" t="s">
        <v>234</v>
      </c>
      <c r="D31" s="175"/>
      <c r="E31" s="289"/>
      <c r="F31" s="148"/>
      <c r="G31" s="148"/>
      <c r="H31" s="148"/>
      <c r="I31" s="148"/>
      <c r="J31" s="148"/>
      <c r="K31" s="170"/>
    </row>
    <row r="32" spans="1:11" ht="30" customHeight="1" thickBot="1" x14ac:dyDescent="0.25">
      <c r="A32" s="471"/>
      <c r="B32" s="475"/>
      <c r="C32" s="213" t="s">
        <v>235</v>
      </c>
      <c r="D32" s="190"/>
      <c r="E32" s="290"/>
      <c r="F32" s="172"/>
      <c r="G32" s="172"/>
      <c r="H32" s="172"/>
      <c r="I32" s="172"/>
      <c r="J32" s="172"/>
      <c r="K32" s="173"/>
    </row>
    <row r="33" spans="1:16" ht="30" customHeight="1" x14ac:dyDescent="0.2">
      <c r="A33" s="471"/>
      <c r="B33" s="451" t="s">
        <v>24</v>
      </c>
      <c r="C33" s="208" t="s">
        <v>142</v>
      </c>
      <c r="D33" s="184"/>
      <c r="E33" s="288"/>
      <c r="F33" s="168"/>
      <c r="G33" s="168"/>
      <c r="H33" s="168"/>
      <c r="I33" s="168"/>
      <c r="J33" s="168"/>
      <c r="K33" s="169"/>
    </row>
    <row r="34" spans="1:16" ht="30" customHeight="1" x14ac:dyDescent="0.2">
      <c r="A34" s="471"/>
      <c r="B34" s="452"/>
      <c r="C34" s="185" t="s">
        <v>231</v>
      </c>
      <c r="D34" s="163"/>
      <c r="E34" s="289"/>
      <c r="F34" s="148"/>
      <c r="G34" s="148"/>
      <c r="H34" s="148"/>
      <c r="I34" s="148"/>
      <c r="J34" s="148"/>
      <c r="K34" s="170"/>
    </row>
    <row r="35" spans="1:16" ht="30" customHeight="1" x14ac:dyDescent="0.2">
      <c r="A35" s="471"/>
      <c r="B35" s="452"/>
      <c r="C35" s="185" t="s">
        <v>232</v>
      </c>
      <c r="D35" s="163"/>
      <c r="E35" s="289"/>
      <c r="F35" s="148"/>
      <c r="G35" s="148"/>
      <c r="H35" s="148"/>
      <c r="I35" s="148"/>
      <c r="J35" s="148"/>
      <c r="K35" s="170"/>
      <c r="L35" s="68"/>
      <c r="M35" s="68"/>
      <c r="N35" s="68"/>
      <c r="O35" s="68"/>
      <c r="P35" s="68"/>
    </row>
    <row r="36" spans="1:16" ht="30" customHeight="1" x14ac:dyDescent="0.2">
      <c r="A36" s="471"/>
      <c r="B36" s="452"/>
      <c r="C36" s="185" t="s">
        <v>233</v>
      </c>
      <c r="D36" s="163"/>
      <c r="E36" s="289"/>
      <c r="F36" s="148"/>
      <c r="G36" s="148"/>
      <c r="H36" s="148"/>
      <c r="I36" s="148"/>
      <c r="J36" s="148"/>
      <c r="K36" s="170"/>
      <c r="L36" s="68"/>
      <c r="M36" s="68"/>
      <c r="N36" s="68"/>
      <c r="O36" s="68"/>
      <c r="P36" s="68"/>
    </row>
    <row r="37" spans="1:16" ht="30" customHeight="1" x14ac:dyDescent="0.2">
      <c r="A37" s="471"/>
      <c r="B37" s="452"/>
      <c r="C37" s="185" t="s">
        <v>234</v>
      </c>
      <c r="D37" s="163"/>
      <c r="E37" s="289"/>
      <c r="F37" s="148"/>
      <c r="G37" s="148"/>
      <c r="H37" s="148"/>
      <c r="I37" s="148"/>
      <c r="J37" s="148"/>
      <c r="K37" s="170"/>
      <c r="L37" s="68"/>
      <c r="M37" s="68"/>
      <c r="N37" s="68"/>
      <c r="O37" s="68"/>
      <c r="P37" s="68"/>
    </row>
    <row r="38" spans="1:16" ht="30" customHeight="1" thickBot="1" x14ac:dyDescent="0.25">
      <c r="A38" s="471"/>
      <c r="B38" s="480"/>
      <c r="C38" s="213" t="s">
        <v>235</v>
      </c>
      <c r="D38" s="171"/>
      <c r="E38" s="290"/>
      <c r="F38" s="172"/>
      <c r="G38" s="172"/>
      <c r="H38" s="172"/>
      <c r="I38" s="172"/>
      <c r="J38" s="172"/>
      <c r="K38" s="173"/>
      <c r="L38" s="68"/>
      <c r="M38" s="68"/>
      <c r="N38" s="68"/>
      <c r="O38" s="68"/>
      <c r="P38" s="68"/>
    </row>
    <row r="39" spans="1:16" ht="30" customHeight="1" x14ac:dyDescent="0.2">
      <c r="A39" s="471"/>
      <c r="B39" s="473" t="s">
        <v>41</v>
      </c>
      <c r="C39" s="208" t="s">
        <v>142</v>
      </c>
      <c r="D39" s="166"/>
      <c r="E39" s="288"/>
      <c r="F39" s="167"/>
      <c r="G39" s="168"/>
      <c r="H39" s="168"/>
      <c r="I39" s="168"/>
      <c r="J39" s="168"/>
      <c r="K39" s="169"/>
      <c r="L39" s="68"/>
      <c r="M39" s="68"/>
      <c r="N39" s="68"/>
      <c r="O39" s="68"/>
      <c r="P39" s="68"/>
    </row>
    <row r="40" spans="1:16" ht="30" customHeight="1" x14ac:dyDescent="0.2">
      <c r="A40" s="471"/>
      <c r="B40" s="474"/>
      <c r="C40" s="185" t="s">
        <v>231</v>
      </c>
      <c r="D40" s="162"/>
      <c r="E40" s="289"/>
      <c r="F40" s="147"/>
      <c r="G40" s="148"/>
      <c r="H40" s="148"/>
      <c r="I40" s="148"/>
      <c r="J40" s="148"/>
      <c r="K40" s="170"/>
      <c r="L40" s="68"/>
      <c r="M40" s="68"/>
      <c r="N40" s="68"/>
      <c r="O40" s="68"/>
      <c r="P40" s="68"/>
    </row>
    <row r="41" spans="1:16" ht="30" customHeight="1" x14ac:dyDescent="0.2">
      <c r="A41" s="471"/>
      <c r="B41" s="474"/>
      <c r="C41" s="185" t="s">
        <v>232</v>
      </c>
      <c r="D41" s="162"/>
      <c r="E41" s="289"/>
      <c r="F41" s="147"/>
      <c r="G41" s="148"/>
      <c r="H41" s="148"/>
      <c r="I41" s="148"/>
      <c r="J41" s="148"/>
      <c r="K41" s="170"/>
    </row>
    <row r="42" spans="1:16" ht="30" customHeight="1" x14ac:dyDescent="0.2">
      <c r="A42" s="471"/>
      <c r="B42" s="474"/>
      <c r="C42" s="185" t="s">
        <v>233</v>
      </c>
      <c r="D42" s="162"/>
      <c r="E42" s="289"/>
      <c r="F42" s="147"/>
      <c r="G42" s="148"/>
      <c r="H42" s="148"/>
      <c r="I42" s="148"/>
      <c r="J42" s="148"/>
      <c r="K42" s="170"/>
    </row>
    <row r="43" spans="1:16" ht="30" customHeight="1" x14ac:dyDescent="0.2">
      <c r="A43" s="471"/>
      <c r="B43" s="474"/>
      <c r="C43" s="185" t="s">
        <v>234</v>
      </c>
      <c r="D43" s="162"/>
      <c r="E43" s="289"/>
      <c r="F43" s="147"/>
      <c r="G43" s="148"/>
      <c r="H43" s="148"/>
      <c r="I43" s="148"/>
      <c r="J43" s="148"/>
      <c r="K43" s="170"/>
    </row>
    <row r="44" spans="1:16" ht="30" customHeight="1" thickBot="1" x14ac:dyDescent="0.25">
      <c r="A44" s="471"/>
      <c r="B44" s="475"/>
      <c r="C44" s="213" t="s">
        <v>235</v>
      </c>
      <c r="D44" s="201"/>
      <c r="E44" s="290"/>
      <c r="F44" s="197"/>
      <c r="G44" s="172"/>
      <c r="H44" s="172"/>
      <c r="I44" s="172"/>
      <c r="J44" s="172"/>
      <c r="K44" s="173"/>
    </row>
    <row r="45" spans="1:16" ht="30" customHeight="1" x14ac:dyDescent="0.2">
      <c r="A45" s="471"/>
      <c r="B45" s="451" t="s">
        <v>29</v>
      </c>
      <c r="C45" s="208" t="s">
        <v>142</v>
      </c>
      <c r="D45" s="166"/>
      <c r="E45" s="288"/>
      <c r="F45" s="167"/>
      <c r="G45" s="168"/>
      <c r="H45" s="168"/>
      <c r="I45" s="168"/>
      <c r="J45" s="168"/>
      <c r="K45" s="169"/>
    </row>
    <row r="46" spans="1:16" ht="30" customHeight="1" x14ac:dyDescent="0.2">
      <c r="A46" s="471"/>
      <c r="B46" s="452"/>
      <c r="C46" s="185" t="s">
        <v>231</v>
      </c>
      <c r="D46" s="162"/>
      <c r="E46" s="289"/>
      <c r="F46" s="147"/>
      <c r="G46" s="148"/>
      <c r="H46" s="148"/>
      <c r="I46" s="148"/>
      <c r="J46" s="148"/>
      <c r="K46" s="170"/>
    </row>
    <row r="47" spans="1:16" ht="30" customHeight="1" x14ac:dyDescent="0.2">
      <c r="A47" s="471"/>
      <c r="B47" s="452"/>
      <c r="C47" s="185" t="s">
        <v>232</v>
      </c>
      <c r="D47" s="162"/>
      <c r="E47" s="289"/>
      <c r="F47" s="147"/>
      <c r="G47" s="148"/>
      <c r="H47" s="148"/>
      <c r="I47" s="148"/>
      <c r="J47" s="148"/>
      <c r="K47" s="170"/>
    </row>
    <row r="48" spans="1:16" ht="30" customHeight="1" x14ac:dyDescent="0.2">
      <c r="A48" s="471"/>
      <c r="B48" s="452"/>
      <c r="C48" s="185" t="s">
        <v>233</v>
      </c>
      <c r="D48" s="162"/>
      <c r="E48" s="289"/>
      <c r="F48" s="147"/>
      <c r="G48" s="148"/>
      <c r="H48" s="148"/>
      <c r="I48" s="148"/>
      <c r="J48" s="148"/>
      <c r="K48" s="170"/>
    </row>
    <row r="49" spans="1:11" ht="30" customHeight="1" x14ac:dyDescent="0.2">
      <c r="A49" s="471"/>
      <c r="B49" s="452"/>
      <c r="C49" s="185" t="s">
        <v>234</v>
      </c>
      <c r="D49" s="162"/>
      <c r="E49" s="289"/>
      <c r="F49" s="147"/>
      <c r="G49" s="148"/>
      <c r="H49" s="148"/>
      <c r="I49" s="148"/>
      <c r="J49" s="148"/>
      <c r="K49" s="170"/>
    </row>
    <row r="50" spans="1:11" ht="30" customHeight="1" thickBot="1" x14ac:dyDescent="0.25">
      <c r="A50" s="472"/>
      <c r="B50" s="480"/>
      <c r="C50" s="213" t="s">
        <v>235</v>
      </c>
      <c r="D50" s="201"/>
      <c r="E50" s="290"/>
      <c r="F50" s="197"/>
      <c r="G50" s="172"/>
      <c r="H50" s="172"/>
      <c r="I50" s="172"/>
      <c r="J50" s="172"/>
      <c r="K50" s="173"/>
    </row>
    <row r="51" spans="1:11" ht="12.75" customHeight="1" thickBot="1" x14ac:dyDescent="0.25">
      <c r="A51" s="136"/>
      <c r="B51" s="193"/>
      <c r="C51" s="194"/>
      <c r="D51" s="292"/>
      <c r="E51" s="293"/>
      <c r="F51" s="294"/>
      <c r="G51" s="294"/>
      <c r="H51" s="294"/>
      <c r="I51" s="294"/>
      <c r="J51" s="294"/>
      <c r="K51" s="294"/>
    </row>
    <row r="52" spans="1:11" ht="30" customHeight="1" x14ac:dyDescent="0.2">
      <c r="A52" s="476" t="s">
        <v>30</v>
      </c>
      <c r="B52" s="473" t="s">
        <v>8</v>
      </c>
      <c r="C52" s="208" t="s">
        <v>142</v>
      </c>
      <c r="D52" s="184"/>
      <c r="E52" s="288"/>
      <c r="F52" s="168"/>
      <c r="G52" s="168"/>
      <c r="H52" s="168"/>
      <c r="I52" s="168"/>
      <c r="J52" s="168"/>
      <c r="K52" s="169"/>
    </row>
    <row r="53" spans="1:11" ht="30" customHeight="1" x14ac:dyDescent="0.2">
      <c r="A53" s="477"/>
      <c r="B53" s="474"/>
      <c r="C53" s="185" t="s">
        <v>231</v>
      </c>
      <c r="D53" s="163"/>
      <c r="E53" s="289"/>
      <c r="F53" s="148"/>
      <c r="G53" s="148"/>
      <c r="H53" s="148"/>
      <c r="I53" s="148"/>
      <c r="J53" s="148"/>
      <c r="K53" s="170"/>
    </row>
    <row r="54" spans="1:11" ht="30" customHeight="1" x14ac:dyDescent="0.2">
      <c r="A54" s="477"/>
      <c r="B54" s="474"/>
      <c r="C54" s="185" t="s">
        <v>232</v>
      </c>
      <c r="D54" s="163"/>
      <c r="E54" s="289"/>
      <c r="F54" s="148"/>
      <c r="G54" s="148"/>
      <c r="H54" s="148"/>
      <c r="I54" s="148"/>
      <c r="J54" s="148"/>
      <c r="K54" s="170"/>
    </row>
    <row r="55" spans="1:11" ht="30" customHeight="1" x14ac:dyDescent="0.2">
      <c r="A55" s="477"/>
      <c r="B55" s="474"/>
      <c r="C55" s="185" t="s">
        <v>233</v>
      </c>
      <c r="D55" s="163"/>
      <c r="E55" s="289"/>
      <c r="F55" s="148"/>
      <c r="G55" s="148"/>
      <c r="H55" s="148"/>
      <c r="I55" s="148"/>
      <c r="J55" s="148"/>
      <c r="K55" s="170"/>
    </row>
    <row r="56" spans="1:11" ht="30" customHeight="1" x14ac:dyDescent="0.2">
      <c r="A56" s="477"/>
      <c r="B56" s="474"/>
      <c r="C56" s="185" t="s">
        <v>234</v>
      </c>
      <c r="D56" s="163"/>
      <c r="E56" s="289"/>
      <c r="F56" s="148"/>
      <c r="G56" s="148"/>
      <c r="H56" s="148"/>
      <c r="I56" s="148"/>
      <c r="J56" s="148"/>
      <c r="K56" s="170"/>
    </row>
    <row r="57" spans="1:11" ht="30" customHeight="1" thickBot="1" x14ac:dyDescent="0.25">
      <c r="A57" s="477"/>
      <c r="B57" s="475"/>
      <c r="C57" s="213" t="s">
        <v>235</v>
      </c>
      <c r="D57" s="171"/>
      <c r="E57" s="290"/>
      <c r="F57" s="172"/>
      <c r="G57" s="172"/>
      <c r="H57" s="172"/>
      <c r="I57" s="172"/>
      <c r="J57" s="172"/>
      <c r="K57" s="173"/>
    </row>
    <row r="58" spans="1:11" ht="30" customHeight="1" x14ac:dyDescent="0.2">
      <c r="A58" s="477"/>
      <c r="B58" s="473" t="s">
        <v>31</v>
      </c>
      <c r="C58" s="208" t="s">
        <v>142</v>
      </c>
      <c r="D58" s="166"/>
      <c r="E58" s="288"/>
      <c r="F58" s="168"/>
      <c r="G58" s="168"/>
      <c r="H58" s="168"/>
      <c r="I58" s="168"/>
      <c r="J58" s="168"/>
      <c r="K58" s="169"/>
    </row>
    <row r="59" spans="1:11" ht="30" customHeight="1" x14ac:dyDescent="0.2">
      <c r="A59" s="477"/>
      <c r="B59" s="474"/>
      <c r="C59" s="185" t="s">
        <v>231</v>
      </c>
      <c r="D59" s="162"/>
      <c r="E59" s="289"/>
      <c r="F59" s="148"/>
      <c r="G59" s="148"/>
      <c r="H59" s="148"/>
      <c r="I59" s="148"/>
      <c r="J59" s="148"/>
      <c r="K59" s="170"/>
    </row>
    <row r="60" spans="1:11" ht="30" customHeight="1" x14ac:dyDescent="0.2">
      <c r="A60" s="477"/>
      <c r="B60" s="474"/>
      <c r="C60" s="185" t="s">
        <v>232</v>
      </c>
      <c r="D60" s="163"/>
      <c r="E60" s="289"/>
      <c r="F60" s="148"/>
      <c r="G60" s="148"/>
      <c r="H60" s="148"/>
      <c r="I60" s="148"/>
      <c r="J60" s="148"/>
      <c r="K60" s="170"/>
    </row>
    <row r="61" spans="1:11" s="68" customFormat="1" ht="30" customHeight="1" x14ac:dyDescent="0.2">
      <c r="A61" s="477"/>
      <c r="B61" s="474"/>
      <c r="C61" s="185" t="s">
        <v>233</v>
      </c>
      <c r="D61" s="163"/>
      <c r="E61" s="289"/>
      <c r="F61" s="148"/>
      <c r="G61" s="148"/>
      <c r="H61" s="148"/>
      <c r="I61" s="148"/>
      <c r="J61" s="148"/>
      <c r="K61" s="170"/>
    </row>
    <row r="62" spans="1:11" s="68" customFormat="1" ht="30" customHeight="1" x14ac:dyDescent="0.2">
      <c r="A62" s="477"/>
      <c r="B62" s="474"/>
      <c r="C62" s="185" t="s">
        <v>234</v>
      </c>
      <c r="D62" s="163"/>
      <c r="E62" s="289"/>
      <c r="F62" s="148"/>
      <c r="G62" s="148"/>
      <c r="H62" s="148"/>
      <c r="I62" s="148"/>
      <c r="J62" s="148"/>
      <c r="K62" s="170"/>
    </row>
    <row r="63" spans="1:11" s="68" customFormat="1" ht="30" customHeight="1" thickBot="1" x14ac:dyDescent="0.25">
      <c r="A63" s="477"/>
      <c r="B63" s="475"/>
      <c r="C63" s="213" t="s">
        <v>235</v>
      </c>
      <c r="D63" s="171"/>
      <c r="E63" s="290"/>
      <c r="F63" s="172"/>
      <c r="G63" s="172"/>
      <c r="H63" s="172"/>
      <c r="I63" s="172"/>
      <c r="J63" s="172"/>
      <c r="K63" s="173"/>
    </row>
    <row r="64" spans="1:11" s="68" customFormat="1" ht="30" customHeight="1" x14ac:dyDescent="0.2">
      <c r="A64" s="477"/>
      <c r="B64" s="473" t="s">
        <v>4</v>
      </c>
      <c r="C64" s="208" t="s">
        <v>142</v>
      </c>
      <c r="D64" s="184"/>
      <c r="E64" s="288"/>
      <c r="F64" s="168"/>
      <c r="G64" s="168"/>
      <c r="H64" s="168"/>
      <c r="I64" s="168"/>
      <c r="J64" s="168"/>
      <c r="K64" s="169"/>
    </row>
    <row r="65" spans="1:11" s="68" customFormat="1" ht="30" customHeight="1" x14ac:dyDescent="0.2">
      <c r="A65" s="477"/>
      <c r="B65" s="474"/>
      <c r="C65" s="185" t="s">
        <v>231</v>
      </c>
      <c r="D65" s="163"/>
      <c r="E65" s="289"/>
      <c r="F65" s="148"/>
      <c r="G65" s="148"/>
      <c r="H65" s="148"/>
      <c r="I65" s="148"/>
      <c r="J65" s="148"/>
      <c r="K65" s="170"/>
    </row>
    <row r="66" spans="1:11" s="68" customFormat="1" ht="30" customHeight="1" x14ac:dyDescent="0.2">
      <c r="A66" s="477"/>
      <c r="B66" s="474"/>
      <c r="C66" s="185" t="s">
        <v>232</v>
      </c>
      <c r="D66" s="163"/>
      <c r="E66" s="289"/>
      <c r="F66" s="148"/>
      <c r="G66" s="148"/>
      <c r="H66" s="148"/>
      <c r="I66" s="148"/>
      <c r="J66" s="148"/>
      <c r="K66" s="170"/>
    </row>
    <row r="67" spans="1:11" s="68" customFormat="1" ht="30" customHeight="1" x14ac:dyDescent="0.2">
      <c r="A67" s="477"/>
      <c r="B67" s="474"/>
      <c r="C67" s="185" t="s">
        <v>233</v>
      </c>
      <c r="D67" s="163"/>
      <c r="E67" s="289"/>
      <c r="F67" s="148"/>
      <c r="G67" s="148"/>
      <c r="H67" s="148"/>
      <c r="I67" s="148"/>
      <c r="J67" s="148"/>
      <c r="K67" s="170"/>
    </row>
    <row r="68" spans="1:11" s="68" customFormat="1" ht="30" customHeight="1" x14ac:dyDescent="0.2">
      <c r="A68" s="477"/>
      <c r="B68" s="474"/>
      <c r="C68" s="185" t="s">
        <v>234</v>
      </c>
      <c r="D68" s="163"/>
      <c r="E68" s="289"/>
      <c r="F68" s="148"/>
      <c r="G68" s="148"/>
      <c r="H68" s="148"/>
      <c r="I68" s="148"/>
      <c r="J68" s="148"/>
      <c r="K68" s="170"/>
    </row>
    <row r="69" spans="1:11" s="68" customFormat="1" ht="30" customHeight="1" thickBot="1" x14ac:dyDescent="0.25">
      <c r="A69" s="478"/>
      <c r="B69" s="475"/>
      <c r="C69" s="213" t="s">
        <v>235</v>
      </c>
      <c r="D69" s="171"/>
      <c r="E69" s="290"/>
      <c r="F69" s="172"/>
      <c r="G69" s="172"/>
      <c r="H69" s="172"/>
      <c r="I69" s="172"/>
      <c r="J69" s="172"/>
      <c r="K69" s="173"/>
    </row>
    <row r="70" spans="1:11" s="68" customFormat="1" ht="12.75" customHeight="1" thickBot="1" x14ac:dyDescent="0.25">
      <c r="A70" s="136"/>
      <c r="B70" s="193"/>
      <c r="C70" s="194"/>
      <c r="D70" s="292"/>
      <c r="E70" s="293"/>
      <c r="F70" s="294"/>
      <c r="G70" s="294"/>
      <c r="H70" s="294"/>
      <c r="I70" s="294"/>
      <c r="J70" s="294"/>
      <c r="K70" s="294"/>
    </row>
    <row r="71" spans="1:11" s="68" customFormat="1" ht="30" customHeight="1" x14ac:dyDescent="0.2">
      <c r="A71" s="470" t="s">
        <v>32</v>
      </c>
      <c r="B71" s="473" t="s">
        <v>92</v>
      </c>
      <c r="C71" s="208" t="s">
        <v>142</v>
      </c>
      <c r="D71" s="184"/>
      <c r="E71" s="288"/>
      <c r="F71" s="168"/>
      <c r="G71" s="168"/>
      <c r="H71" s="168"/>
      <c r="I71" s="168"/>
      <c r="J71" s="168"/>
      <c r="K71" s="169"/>
    </row>
    <row r="72" spans="1:11" s="68" customFormat="1" ht="30" customHeight="1" x14ac:dyDescent="0.2">
      <c r="A72" s="471"/>
      <c r="B72" s="474"/>
      <c r="C72" s="185" t="s">
        <v>231</v>
      </c>
      <c r="D72" s="163"/>
      <c r="E72" s="289"/>
      <c r="F72" s="148"/>
      <c r="G72" s="148"/>
      <c r="H72" s="148"/>
      <c r="I72" s="148"/>
      <c r="J72" s="148"/>
      <c r="K72" s="170"/>
    </row>
    <row r="73" spans="1:11" s="68" customFormat="1" ht="30" customHeight="1" x14ac:dyDescent="0.2">
      <c r="A73" s="471"/>
      <c r="B73" s="474"/>
      <c r="C73" s="185" t="s">
        <v>232</v>
      </c>
      <c r="D73" s="163"/>
      <c r="E73" s="289"/>
      <c r="F73" s="148"/>
      <c r="G73" s="148"/>
      <c r="H73" s="148"/>
      <c r="I73" s="148"/>
      <c r="J73" s="148"/>
      <c r="K73" s="170"/>
    </row>
    <row r="74" spans="1:11" s="68" customFormat="1" ht="30" customHeight="1" x14ac:dyDescent="0.2">
      <c r="A74" s="471"/>
      <c r="B74" s="474"/>
      <c r="C74" s="185" t="s">
        <v>233</v>
      </c>
      <c r="D74" s="163"/>
      <c r="E74" s="289"/>
      <c r="F74" s="148"/>
      <c r="G74" s="148"/>
      <c r="H74" s="148"/>
      <c r="I74" s="148"/>
      <c r="J74" s="148"/>
      <c r="K74" s="170"/>
    </row>
    <row r="75" spans="1:11" s="68" customFormat="1" ht="30" customHeight="1" x14ac:dyDescent="0.2">
      <c r="A75" s="471"/>
      <c r="B75" s="474"/>
      <c r="C75" s="185" t="s">
        <v>234</v>
      </c>
      <c r="D75" s="163"/>
      <c r="E75" s="289"/>
      <c r="F75" s="148"/>
      <c r="G75" s="148"/>
      <c r="H75" s="148"/>
      <c r="I75" s="148"/>
      <c r="J75" s="148"/>
      <c r="K75" s="170"/>
    </row>
    <row r="76" spans="1:11" s="68" customFormat="1" ht="30" customHeight="1" thickBot="1" x14ac:dyDescent="0.25">
      <c r="A76" s="471"/>
      <c r="B76" s="475"/>
      <c r="C76" s="213" t="s">
        <v>235</v>
      </c>
      <c r="D76" s="171"/>
      <c r="E76" s="290"/>
      <c r="F76" s="172"/>
      <c r="G76" s="172"/>
      <c r="H76" s="172"/>
      <c r="I76" s="172"/>
      <c r="J76" s="172"/>
      <c r="K76" s="173"/>
    </row>
    <row r="77" spans="1:11" s="68" customFormat="1" ht="30" customHeight="1" x14ac:dyDescent="0.2">
      <c r="A77" s="471"/>
      <c r="B77" s="451" t="s">
        <v>4</v>
      </c>
      <c r="C77" s="208" t="s">
        <v>142</v>
      </c>
      <c r="D77" s="166"/>
      <c r="E77" s="288"/>
      <c r="F77" s="167"/>
      <c r="G77" s="168"/>
      <c r="H77" s="168"/>
      <c r="I77" s="168"/>
      <c r="J77" s="168"/>
      <c r="K77" s="169"/>
    </row>
    <row r="78" spans="1:11" s="68" customFormat="1" ht="30" customHeight="1" x14ac:dyDescent="0.2">
      <c r="A78" s="471"/>
      <c r="B78" s="452"/>
      <c r="C78" s="185" t="s">
        <v>231</v>
      </c>
      <c r="D78" s="162"/>
      <c r="E78" s="289"/>
      <c r="F78" s="147"/>
      <c r="G78" s="148"/>
      <c r="H78" s="148"/>
      <c r="I78" s="148"/>
      <c r="J78" s="148"/>
      <c r="K78" s="170"/>
    </row>
    <row r="79" spans="1:11" ht="30" customHeight="1" x14ac:dyDescent="0.2">
      <c r="A79" s="471"/>
      <c r="B79" s="452"/>
      <c r="C79" s="185" t="s">
        <v>232</v>
      </c>
      <c r="D79" s="162"/>
      <c r="E79" s="289"/>
      <c r="F79" s="147"/>
      <c r="G79" s="148"/>
      <c r="H79" s="148"/>
      <c r="I79" s="148"/>
      <c r="J79" s="148"/>
      <c r="K79" s="170"/>
    </row>
    <row r="80" spans="1:11" ht="30" customHeight="1" x14ac:dyDescent="0.2">
      <c r="A80" s="471"/>
      <c r="B80" s="452"/>
      <c r="C80" s="185" t="s">
        <v>233</v>
      </c>
      <c r="D80" s="162"/>
      <c r="E80" s="289"/>
      <c r="F80" s="147"/>
      <c r="G80" s="148"/>
      <c r="H80" s="148"/>
      <c r="I80" s="148"/>
      <c r="J80" s="148"/>
      <c r="K80" s="170"/>
    </row>
    <row r="81" spans="1:11" ht="30" customHeight="1" x14ac:dyDescent="0.2">
      <c r="A81" s="471"/>
      <c r="B81" s="452"/>
      <c r="C81" s="185" t="s">
        <v>234</v>
      </c>
      <c r="D81" s="162"/>
      <c r="E81" s="289"/>
      <c r="F81" s="147"/>
      <c r="G81" s="148"/>
      <c r="H81" s="148"/>
      <c r="I81" s="148"/>
      <c r="J81" s="148"/>
      <c r="K81" s="170"/>
    </row>
    <row r="82" spans="1:11" ht="30" customHeight="1" thickBot="1" x14ac:dyDescent="0.25">
      <c r="A82" s="472"/>
      <c r="B82" s="480"/>
      <c r="C82" s="213" t="s">
        <v>235</v>
      </c>
      <c r="D82" s="201"/>
      <c r="E82" s="290"/>
      <c r="F82" s="197"/>
      <c r="G82" s="172"/>
      <c r="H82" s="172"/>
      <c r="I82" s="172"/>
      <c r="J82" s="172"/>
      <c r="K82" s="173"/>
    </row>
    <row r="83" spans="1:11" ht="12.75" customHeight="1" x14ac:dyDescent="0.2">
      <c r="A83" s="136"/>
      <c r="B83" s="182"/>
      <c r="C83" s="188"/>
      <c r="D83" s="295"/>
      <c r="E83" s="296"/>
      <c r="F83" s="297"/>
      <c r="G83" s="297"/>
      <c r="H83" s="297"/>
      <c r="I83" s="297"/>
      <c r="J83" s="297"/>
      <c r="K83" s="297"/>
    </row>
    <row r="84" spans="1:11" ht="30" customHeight="1" x14ac:dyDescent="0.2">
      <c r="A84" s="476" t="s">
        <v>18</v>
      </c>
      <c r="B84" s="454" t="s">
        <v>84</v>
      </c>
      <c r="C84" s="185" t="s">
        <v>142</v>
      </c>
      <c r="D84" s="174"/>
      <c r="E84" s="289"/>
      <c r="F84" s="148"/>
      <c r="G84" s="148"/>
      <c r="H84" s="148"/>
      <c r="I84" s="148"/>
      <c r="J84" s="148"/>
      <c r="K84" s="148"/>
    </row>
    <row r="85" spans="1:11" ht="30" customHeight="1" x14ac:dyDescent="0.2">
      <c r="A85" s="477"/>
      <c r="B85" s="454"/>
      <c r="C85" s="185" t="s">
        <v>231</v>
      </c>
      <c r="D85" s="174"/>
      <c r="E85" s="289"/>
      <c r="F85" s="148"/>
      <c r="G85" s="148"/>
      <c r="H85" s="148"/>
      <c r="I85" s="148"/>
      <c r="J85" s="148"/>
      <c r="K85" s="148"/>
    </row>
    <row r="86" spans="1:11" ht="30" customHeight="1" x14ac:dyDescent="0.2">
      <c r="A86" s="477"/>
      <c r="B86" s="454"/>
      <c r="C86" s="185" t="s">
        <v>232</v>
      </c>
      <c r="D86" s="174"/>
      <c r="E86" s="289"/>
      <c r="F86" s="148"/>
      <c r="G86" s="148"/>
      <c r="H86" s="148"/>
      <c r="I86" s="148"/>
      <c r="J86" s="148"/>
      <c r="K86" s="148"/>
    </row>
    <row r="87" spans="1:11" ht="30" customHeight="1" x14ac:dyDescent="0.2">
      <c r="A87" s="477"/>
      <c r="B87" s="454"/>
      <c r="C87" s="185" t="s">
        <v>233</v>
      </c>
      <c r="D87" s="174"/>
      <c r="E87" s="289"/>
      <c r="F87" s="148"/>
      <c r="G87" s="148"/>
      <c r="H87" s="148"/>
      <c r="I87" s="148"/>
      <c r="J87" s="148"/>
      <c r="K87" s="148"/>
    </row>
    <row r="88" spans="1:11" ht="30" customHeight="1" x14ac:dyDescent="0.2">
      <c r="A88" s="477"/>
      <c r="B88" s="454"/>
      <c r="C88" s="185" t="s">
        <v>234</v>
      </c>
      <c r="D88" s="174"/>
      <c r="E88" s="289"/>
      <c r="F88" s="148"/>
      <c r="G88" s="148"/>
      <c r="H88" s="148"/>
      <c r="I88" s="148"/>
      <c r="J88" s="148"/>
      <c r="K88" s="148"/>
    </row>
    <row r="89" spans="1:11" ht="30" customHeight="1" x14ac:dyDescent="0.2">
      <c r="A89" s="478"/>
      <c r="B89" s="454"/>
      <c r="C89" s="185" t="s">
        <v>235</v>
      </c>
      <c r="D89" s="174"/>
      <c r="E89" s="289"/>
      <c r="F89" s="148"/>
      <c r="G89" s="148"/>
      <c r="H89" s="148"/>
      <c r="I89" s="148"/>
      <c r="J89" s="148"/>
      <c r="K89" s="148"/>
    </row>
    <row r="90" spans="1:11" ht="12.75" customHeight="1" thickBot="1" x14ac:dyDescent="0.25">
      <c r="A90" s="136"/>
      <c r="B90" s="191"/>
      <c r="C90" s="192"/>
      <c r="D90" s="298"/>
      <c r="E90" s="299"/>
      <c r="F90" s="300"/>
      <c r="G90" s="300"/>
      <c r="H90" s="300"/>
      <c r="I90" s="300"/>
      <c r="J90" s="300"/>
      <c r="K90" s="300"/>
    </row>
    <row r="91" spans="1:11" ht="30" customHeight="1" x14ac:dyDescent="0.2">
      <c r="A91" s="470" t="s">
        <v>57</v>
      </c>
      <c r="B91" s="451" t="s">
        <v>25</v>
      </c>
      <c r="C91" s="208" t="s">
        <v>142</v>
      </c>
      <c r="D91" s="184"/>
      <c r="E91" s="288"/>
      <c r="F91" s="168"/>
      <c r="G91" s="168"/>
      <c r="H91" s="168"/>
      <c r="I91" s="168"/>
      <c r="J91" s="168"/>
      <c r="K91" s="169"/>
    </row>
    <row r="92" spans="1:11" ht="30" customHeight="1" x14ac:dyDescent="0.2">
      <c r="A92" s="471"/>
      <c r="B92" s="452"/>
      <c r="C92" s="185" t="s">
        <v>231</v>
      </c>
      <c r="D92" s="163"/>
      <c r="E92" s="289"/>
      <c r="F92" s="148"/>
      <c r="G92" s="148"/>
      <c r="H92" s="148"/>
      <c r="I92" s="148"/>
      <c r="J92" s="148"/>
      <c r="K92" s="170"/>
    </row>
    <row r="93" spans="1:11" ht="30" customHeight="1" x14ac:dyDescent="0.2">
      <c r="A93" s="471"/>
      <c r="B93" s="452"/>
      <c r="C93" s="185" t="s">
        <v>232</v>
      </c>
      <c r="D93" s="163"/>
      <c r="E93" s="289"/>
      <c r="F93" s="148"/>
      <c r="G93" s="148"/>
      <c r="H93" s="148"/>
      <c r="I93" s="148"/>
      <c r="J93" s="148"/>
      <c r="K93" s="170"/>
    </row>
    <row r="94" spans="1:11" ht="30" customHeight="1" x14ac:dyDescent="0.2">
      <c r="A94" s="471"/>
      <c r="B94" s="452"/>
      <c r="C94" s="185" t="s">
        <v>233</v>
      </c>
      <c r="D94" s="163"/>
      <c r="E94" s="289"/>
      <c r="F94" s="148"/>
      <c r="G94" s="148"/>
      <c r="H94" s="148"/>
      <c r="I94" s="148"/>
      <c r="J94" s="148"/>
      <c r="K94" s="170"/>
    </row>
    <row r="95" spans="1:11" ht="30" customHeight="1" x14ac:dyDescent="0.2">
      <c r="A95" s="471"/>
      <c r="B95" s="452"/>
      <c r="C95" s="185" t="s">
        <v>234</v>
      </c>
      <c r="D95" s="163"/>
      <c r="E95" s="289"/>
      <c r="F95" s="148"/>
      <c r="G95" s="148"/>
      <c r="H95" s="148"/>
      <c r="I95" s="148"/>
      <c r="J95" s="148"/>
      <c r="K95" s="170"/>
    </row>
    <row r="96" spans="1:11" ht="30" customHeight="1" thickBot="1" x14ac:dyDescent="0.25">
      <c r="A96" s="471"/>
      <c r="B96" s="480"/>
      <c r="C96" s="213" t="s">
        <v>235</v>
      </c>
      <c r="D96" s="171"/>
      <c r="E96" s="290"/>
      <c r="F96" s="172"/>
      <c r="G96" s="172"/>
      <c r="H96" s="172"/>
      <c r="I96" s="172"/>
      <c r="J96" s="172"/>
      <c r="K96" s="173"/>
    </row>
    <row r="97" spans="1:11" ht="30" customHeight="1" x14ac:dyDescent="0.2">
      <c r="A97" s="471"/>
      <c r="B97" s="473" t="s">
        <v>26</v>
      </c>
      <c r="C97" s="208" t="s">
        <v>142</v>
      </c>
      <c r="D97" s="189"/>
      <c r="E97" s="288"/>
      <c r="F97" s="195"/>
      <c r="G97" s="195"/>
      <c r="H97" s="195"/>
      <c r="I97" s="195"/>
      <c r="J97" s="195"/>
      <c r="K97" s="198"/>
    </row>
    <row r="98" spans="1:11" ht="30" customHeight="1" x14ac:dyDescent="0.2">
      <c r="A98" s="471"/>
      <c r="B98" s="474"/>
      <c r="C98" s="185" t="s">
        <v>231</v>
      </c>
      <c r="D98" s="175"/>
      <c r="E98" s="289"/>
      <c r="F98" s="149"/>
      <c r="G98" s="149"/>
      <c r="H98" s="149"/>
      <c r="I98" s="149"/>
      <c r="J98" s="149"/>
      <c r="K98" s="199"/>
    </row>
    <row r="99" spans="1:11" ht="30" customHeight="1" x14ac:dyDescent="0.2">
      <c r="A99" s="471"/>
      <c r="B99" s="474"/>
      <c r="C99" s="185" t="s">
        <v>232</v>
      </c>
      <c r="D99" s="175"/>
      <c r="E99" s="289"/>
      <c r="F99" s="149"/>
      <c r="G99" s="149"/>
      <c r="H99" s="149"/>
      <c r="I99" s="149"/>
      <c r="J99" s="149"/>
      <c r="K99" s="199"/>
    </row>
    <row r="100" spans="1:11" ht="30" customHeight="1" x14ac:dyDescent="0.2">
      <c r="A100" s="471"/>
      <c r="B100" s="474"/>
      <c r="C100" s="185" t="s">
        <v>233</v>
      </c>
      <c r="D100" s="175"/>
      <c r="E100" s="289"/>
      <c r="F100" s="149"/>
      <c r="G100" s="149"/>
      <c r="H100" s="149"/>
      <c r="I100" s="149"/>
      <c r="J100" s="149"/>
      <c r="K100" s="199"/>
    </row>
    <row r="101" spans="1:11" ht="30" customHeight="1" x14ac:dyDescent="0.2">
      <c r="A101" s="471"/>
      <c r="B101" s="474"/>
      <c r="C101" s="185" t="s">
        <v>234</v>
      </c>
      <c r="D101" s="175"/>
      <c r="E101" s="289"/>
      <c r="F101" s="149"/>
      <c r="G101" s="149"/>
      <c r="H101" s="149"/>
      <c r="I101" s="149"/>
      <c r="J101" s="149"/>
      <c r="K101" s="199"/>
    </row>
    <row r="102" spans="1:11" ht="30" customHeight="1" thickBot="1" x14ac:dyDescent="0.25">
      <c r="A102" s="471"/>
      <c r="B102" s="475"/>
      <c r="C102" s="213" t="s">
        <v>235</v>
      </c>
      <c r="D102" s="190"/>
      <c r="E102" s="290"/>
      <c r="F102" s="196"/>
      <c r="G102" s="196"/>
      <c r="H102" s="196"/>
      <c r="I102" s="196"/>
      <c r="J102" s="196"/>
      <c r="K102" s="200"/>
    </row>
    <row r="103" spans="1:11" ht="30" customHeight="1" x14ac:dyDescent="0.2">
      <c r="A103" s="471"/>
      <c r="B103" s="473" t="s">
        <v>27</v>
      </c>
      <c r="C103" s="208" t="s">
        <v>142</v>
      </c>
      <c r="D103" s="189"/>
      <c r="E103" s="288"/>
      <c r="F103" s="195"/>
      <c r="G103" s="195"/>
      <c r="H103" s="195"/>
      <c r="I103" s="195"/>
      <c r="J103" s="195"/>
      <c r="K103" s="198"/>
    </row>
    <row r="104" spans="1:11" ht="30" customHeight="1" x14ac:dyDescent="0.2">
      <c r="A104" s="471"/>
      <c r="B104" s="474"/>
      <c r="C104" s="185" t="s">
        <v>231</v>
      </c>
      <c r="D104" s="175"/>
      <c r="E104" s="289"/>
      <c r="F104" s="149"/>
      <c r="G104" s="149"/>
      <c r="H104" s="149"/>
      <c r="I104" s="149"/>
      <c r="J104" s="149"/>
      <c r="K104" s="199"/>
    </row>
    <row r="105" spans="1:11" ht="30" customHeight="1" x14ac:dyDescent="0.2">
      <c r="A105" s="471"/>
      <c r="B105" s="474"/>
      <c r="C105" s="185" t="s">
        <v>232</v>
      </c>
      <c r="D105" s="175"/>
      <c r="E105" s="289"/>
      <c r="F105" s="149"/>
      <c r="G105" s="149"/>
      <c r="H105" s="149"/>
      <c r="I105" s="149"/>
      <c r="J105" s="149"/>
      <c r="K105" s="199"/>
    </row>
    <row r="106" spans="1:11" ht="30" customHeight="1" x14ac:dyDescent="0.2">
      <c r="A106" s="471"/>
      <c r="B106" s="474"/>
      <c r="C106" s="185" t="s">
        <v>233</v>
      </c>
      <c r="D106" s="175"/>
      <c r="E106" s="289"/>
      <c r="F106" s="149"/>
      <c r="G106" s="149"/>
      <c r="H106" s="149"/>
      <c r="I106" s="149"/>
      <c r="J106" s="149"/>
      <c r="K106" s="199"/>
    </row>
    <row r="107" spans="1:11" ht="30" customHeight="1" x14ac:dyDescent="0.2">
      <c r="A107" s="471"/>
      <c r="B107" s="474"/>
      <c r="C107" s="185" t="s">
        <v>234</v>
      </c>
      <c r="D107" s="175"/>
      <c r="E107" s="289"/>
      <c r="F107" s="149"/>
      <c r="G107" s="149"/>
      <c r="H107" s="149"/>
      <c r="I107" s="149"/>
      <c r="J107" s="149"/>
      <c r="K107" s="199"/>
    </row>
    <row r="108" spans="1:11" ht="30" customHeight="1" thickBot="1" x14ac:dyDescent="0.25">
      <c r="A108" s="471"/>
      <c r="B108" s="475"/>
      <c r="C108" s="213" t="s">
        <v>235</v>
      </c>
      <c r="D108" s="190"/>
      <c r="E108" s="290"/>
      <c r="F108" s="196"/>
      <c r="G108" s="196"/>
      <c r="H108" s="196"/>
      <c r="I108" s="196"/>
      <c r="J108" s="196"/>
      <c r="K108" s="200"/>
    </row>
    <row r="109" spans="1:11" ht="30" customHeight="1" x14ac:dyDescent="0.2">
      <c r="A109" s="471"/>
      <c r="B109" s="473" t="s">
        <v>51</v>
      </c>
      <c r="C109" s="208" t="s">
        <v>142</v>
      </c>
      <c r="D109" s="189"/>
      <c r="E109" s="288"/>
      <c r="F109" s="195"/>
      <c r="G109" s="195"/>
      <c r="H109" s="195"/>
      <c r="I109" s="195"/>
      <c r="J109" s="195"/>
      <c r="K109" s="198"/>
    </row>
    <row r="110" spans="1:11" ht="30" customHeight="1" x14ac:dyDescent="0.2">
      <c r="A110" s="471"/>
      <c r="B110" s="474"/>
      <c r="C110" s="185" t="s">
        <v>231</v>
      </c>
      <c r="D110" s="175"/>
      <c r="E110" s="289"/>
      <c r="F110" s="149"/>
      <c r="G110" s="149"/>
      <c r="H110" s="149"/>
      <c r="I110" s="149"/>
      <c r="J110" s="149"/>
      <c r="K110" s="199"/>
    </row>
    <row r="111" spans="1:11" ht="30" customHeight="1" x14ac:dyDescent="0.2">
      <c r="A111" s="471"/>
      <c r="B111" s="474"/>
      <c r="C111" s="185" t="s">
        <v>232</v>
      </c>
      <c r="D111" s="175"/>
      <c r="E111" s="289"/>
      <c r="F111" s="149"/>
      <c r="G111" s="149"/>
      <c r="H111" s="149"/>
      <c r="I111" s="149"/>
      <c r="J111" s="149"/>
      <c r="K111" s="199"/>
    </row>
    <row r="112" spans="1:11" ht="30" customHeight="1" x14ac:dyDescent="0.2">
      <c r="A112" s="471"/>
      <c r="B112" s="474"/>
      <c r="C112" s="185" t="s">
        <v>233</v>
      </c>
      <c r="D112" s="175"/>
      <c r="E112" s="289"/>
      <c r="F112" s="149"/>
      <c r="G112" s="149"/>
      <c r="H112" s="149"/>
      <c r="I112" s="149"/>
      <c r="J112" s="149"/>
      <c r="K112" s="199"/>
    </row>
    <row r="113" spans="1:11" ht="30" customHeight="1" x14ac:dyDescent="0.2">
      <c r="A113" s="471"/>
      <c r="B113" s="474"/>
      <c r="C113" s="185" t="s">
        <v>234</v>
      </c>
      <c r="D113" s="175"/>
      <c r="E113" s="289"/>
      <c r="F113" s="149"/>
      <c r="G113" s="149"/>
      <c r="H113" s="149"/>
      <c r="I113" s="149"/>
      <c r="J113" s="149"/>
      <c r="K113" s="199"/>
    </row>
    <row r="114" spans="1:11" ht="30" customHeight="1" thickBot="1" x14ac:dyDescent="0.25">
      <c r="A114" s="471"/>
      <c r="B114" s="475"/>
      <c r="C114" s="213" t="s">
        <v>235</v>
      </c>
      <c r="D114" s="190"/>
      <c r="E114" s="290"/>
      <c r="F114" s="196"/>
      <c r="G114" s="196"/>
      <c r="H114" s="196"/>
      <c r="I114" s="196"/>
      <c r="J114" s="196"/>
      <c r="K114" s="200"/>
    </row>
    <row r="115" spans="1:11" ht="30" customHeight="1" x14ac:dyDescent="0.2">
      <c r="A115" s="471"/>
      <c r="B115" s="473" t="s">
        <v>83</v>
      </c>
      <c r="C115" s="222" t="s">
        <v>142</v>
      </c>
      <c r="D115" s="189"/>
      <c r="E115" s="301"/>
      <c r="F115" s="195"/>
      <c r="G115" s="167"/>
      <c r="H115" s="168"/>
      <c r="I115" s="168"/>
      <c r="J115" s="168"/>
      <c r="K115" s="169"/>
    </row>
    <row r="116" spans="1:11" ht="30" customHeight="1" x14ac:dyDescent="0.2">
      <c r="A116" s="471"/>
      <c r="B116" s="474"/>
      <c r="C116" s="223" t="s">
        <v>231</v>
      </c>
      <c r="D116" s="175"/>
      <c r="E116" s="302"/>
      <c r="F116" s="149"/>
      <c r="G116" s="147"/>
      <c r="H116" s="148"/>
      <c r="I116" s="148"/>
      <c r="J116" s="148"/>
      <c r="K116" s="170"/>
    </row>
    <row r="117" spans="1:11" ht="30" customHeight="1" x14ac:dyDescent="0.2">
      <c r="A117" s="471"/>
      <c r="B117" s="474"/>
      <c r="C117" s="223" t="s">
        <v>232</v>
      </c>
      <c r="D117" s="175"/>
      <c r="E117" s="302"/>
      <c r="F117" s="149"/>
      <c r="G117" s="147"/>
      <c r="H117" s="148"/>
      <c r="I117" s="148"/>
      <c r="J117" s="148"/>
      <c r="K117" s="170"/>
    </row>
    <row r="118" spans="1:11" ht="30" customHeight="1" x14ac:dyDescent="0.2">
      <c r="A118" s="471"/>
      <c r="B118" s="474"/>
      <c r="C118" s="223" t="s">
        <v>233</v>
      </c>
      <c r="D118" s="175"/>
      <c r="E118" s="302"/>
      <c r="F118" s="149"/>
      <c r="G118" s="147"/>
      <c r="H118" s="148"/>
      <c r="I118" s="148"/>
      <c r="J118" s="148"/>
      <c r="K118" s="170"/>
    </row>
    <row r="119" spans="1:11" ht="30" customHeight="1" x14ac:dyDescent="0.2">
      <c r="A119" s="471"/>
      <c r="B119" s="474"/>
      <c r="C119" s="223" t="s">
        <v>234</v>
      </c>
      <c r="D119" s="175"/>
      <c r="E119" s="302"/>
      <c r="F119" s="149"/>
      <c r="G119" s="147"/>
      <c r="H119" s="148"/>
      <c r="I119" s="148"/>
      <c r="J119" s="148"/>
      <c r="K119" s="170"/>
    </row>
    <row r="120" spans="1:11" ht="30" customHeight="1" thickBot="1" x14ac:dyDescent="0.25">
      <c r="A120" s="471"/>
      <c r="B120" s="475"/>
      <c r="C120" s="224" t="s">
        <v>235</v>
      </c>
      <c r="D120" s="190"/>
      <c r="E120" s="303"/>
      <c r="F120" s="196"/>
      <c r="G120" s="197"/>
      <c r="H120" s="172"/>
      <c r="I120" s="172"/>
      <c r="J120" s="172"/>
      <c r="K120" s="173"/>
    </row>
    <row r="121" spans="1:11" ht="12.75" customHeight="1" thickBot="1" x14ac:dyDescent="0.25">
      <c r="A121" s="136"/>
      <c r="B121" s="193"/>
      <c r="C121" s="194"/>
      <c r="D121" s="292"/>
      <c r="E121" s="293"/>
      <c r="F121" s="294"/>
      <c r="G121" s="294"/>
      <c r="H121" s="294"/>
      <c r="I121" s="294"/>
      <c r="J121" s="294"/>
      <c r="K121" s="294"/>
    </row>
    <row r="122" spans="1:11" ht="30" customHeight="1" x14ac:dyDescent="0.2">
      <c r="A122" s="476" t="s">
        <v>1</v>
      </c>
      <c r="B122" s="451" t="s">
        <v>33</v>
      </c>
      <c r="C122" s="208" t="s">
        <v>142</v>
      </c>
      <c r="D122" s="189"/>
      <c r="E122" s="288"/>
      <c r="F122" s="168"/>
      <c r="G122" s="168"/>
      <c r="H122" s="168"/>
      <c r="I122" s="168"/>
      <c r="J122" s="168"/>
      <c r="K122" s="169"/>
    </row>
    <row r="123" spans="1:11" ht="30" customHeight="1" x14ac:dyDescent="0.2">
      <c r="A123" s="477"/>
      <c r="B123" s="452"/>
      <c r="C123" s="185" t="s">
        <v>231</v>
      </c>
      <c r="D123" s="175"/>
      <c r="E123" s="289"/>
      <c r="F123" s="148"/>
      <c r="G123" s="148"/>
      <c r="H123" s="148"/>
      <c r="I123" s="148"/>
      <c r="J123" s="148"/>
      <c r="K123" s="170"/>
    </row>
    <row r="124" spans="1:11" ht="30" customHeight="1" x14ac:dyDescent="0.2">
      <c r="A124" s="477"/>
      <c r="B124" s="452"/>
      <c r="C124" s="185" t="s">
        <v>232</v>
      </c>
      <c r="D124" s="175"/>
      <c r="E124" s="289"/>
      <c r="F124" s="148"/>
      <c r="G124" s="148"/>
      <c r="H124" s="148"/>
      <c r="I124" s="148"/>
      <c r="J124" s="148"/>
      <c r="K124" s="170"/>
    </row>
    <row r="125" spans="1:11" ht="30" customHeight="1" x14ac:dyDescent="0.2">
      <c r="A125" s="477"/>
      <c r="B125" s="452"/>
      <c r="C125" s="185" t="s">
        <v>233</v>
      </c>
      <c r="D125" s="175"/>
      <c r="E125" s="289"/>
      <c r="F125" s="148"/>
      <c r="G125" s="148"/>
      <c r="H125" s="148"/>
      <c r="I125" s="148"/>
      <c r="J125" s="148"/>
      <c r="K125" s="170"/>
    </row>
    <row r="126" spans="1:11" ht="30" customHeight="1" x14ac:dyDescent="0.2">
      <c r="A126" s="477"/>
      <c r="B126" s="452"/>
      <c r="C126" s="185" t="s">
        <v>234</v>
      </c>
      <c r="D126" s="175"/>
      <c r="E126" s="289"/>
      <c r="F126" s="148"/>
      <c r="G126" s="148"/>
      <c r="H126" s="148"/>
      <c r="I126" s="148"/>
      <c r="J126" s="148"/>
      <c r="K126" s="170"/>
    </row>
    <row r="127" spans="1:11" ht="30" customHeight="1" thickBot="1" x14ac:dyDescent="0.25">
      <c r="A127" s="477"/>
      <c r="B127" s="480"/>
      <c r="C127" s="213" t="s">
        <v>235</v>
      </c>
      <c r="D127" s="190"/>
      <c r="E127" s="290"/>
      <c r="F127" s="172"/>
      <c r="G127" s="172"/>
      <c r="H127" s="172"/>
      <c r="I127" s="172"/>
      <c r="J127" s="172"/>
      <c r="K127" s="173"/>
    </row>
    <row r="128" spans="1:11" ht="30" customHeight="1" x14ac:dyDescent="0.2">
      <c r="A128" s="477"/>
      <c r="B128" s="451" t="s">
        <v>28</v>
      </c>
      <c r="C128" s="208" t="s">
        <v>142</v>
      </c>
      <c r="D128" s="189"/>
      <c r="E128" s="288"/>
      <c r="F128" s="168"/>
      <c r="G128" s="168"/>
      <c r="H128" s="168"/>
      <c r="I128" s="168"/>
      <c r="J128" s="168"/>
      <c r="K128" s="169"/>
    </row>
    <row r="129" spans="1:11" ht="30" customHeight="1" x14ac:dyDescent="0.2">
      <c r="A129" s="477"/>
      <c r="B129" s="452"/>
      <c r="C129" s="185" t="s">
        <v>231</v>
      </c>
      <c r="D129" s="175"/>
      <c r="E129" s="289"/>
      <c r="F129" s="148"/>
      <c r="G129" s="148"/>
      <c r="H129" s="148"/>
      <c r="I129" s="148"/>
      <c r="J129" s="148"/>
      <c r="K129" s="170"/>
    </row>
    <row r="130" spans="1:11" ht="30" customHeight="1" x14ac:dyDescent="0.2">
      <c r="A130" s="477"/>
      <c r="B130" s="452"/>
      <c r="C130" s="185" t="s">
        <v>232</v>
      </c>
      <c r="D130" s="175"/>
      <c r="E130" s="289"/>
      <c r="F130" s="148"/>
      <c r="G130" s="148"/>
      <c r="H130" s="148"/>
      <c r="I130" s="148"/>
      <c r="J130" s="148"/>
      <c r="K130" s="170"/>
    </row>
    <row r="131" spans="1:11" ht="30" customHeight="1" x14ac:dyDescent="0.2">
      <c r="A131" s="477"/>
      <c r="B131" s="452"/>
      <c r="C131" s="185" t="s">
        <v>233</v>
      </c>
      <c r="D131" s="175"/>
      <c r="E131" s="289"/>
      <c r="F131" s="148"/>
      <c r="G131" s="148"/>
      <c r="H131" s="148"/>
      <c r="I131" s="148"/>
      <c r="J131" s="148"/>
      <c r="K131" s="170"/>
    </row>
    <row r="132" spans="1:11" ht="30" customHeight="1" x14ac:dyDescent="0.2">
      <c r="A132" s="477"/>
      <c r="B132" s="452"/>
      <c r="C132" s="185" t="s">
        <v>234</v>
      </c>
      <c r="D132" s="175"/>
      <c r="E132" s="289"/>
      <c r="F132" s="148"/>
      <c r="G132" s="148"/>
      <c r="H132" s="148"/>
      <c r="I132" s="148"/>
      <c r="J132" s="148"/>
      <c r="K132" s="170"/>
    </row>
    <row r="133" spans="1:11" ht="30" customHeight="1" thickBot="1" x14ac:dyDescent="0.25">
      <c r="A133" s="479"/>
      <c r="B133" s="480"/>
      <c r="C133" s="213" t="s">
        <v>235</v>
      </c>
      <c r="D133" s="190"/>
      <c r="E133" s="290"/>
      <c r="F133" s="172"/>
      <c r="G133" s="172"/>
      <c r="H133" s="172"/>
      <c r="I133" s="172"/>
      <c r="J133" s="172"/>
      <c r="K133" s="173"/>
    </row>
    <row r="134" spans="1:11" ht="12.75" customHeight="1" thickBot="1" x14ac:dyDescent="0.25">
      <c r="A134" s="136"/>
      <c r="B134" s="193"/>
      <c r="C134" s="194"/>
      <c r="D134" s="292"/>
      <c r="E134" s="293"/>
      <c r="F134" s="294"/>
      <c r="G134" s="294"/>
      <c r="H134" s="294"/>
      <c r="I134" s="294"/>
      <c r="J134" s="294"/>
      <c r="K134" s="294"/>
    </row>
    <row r="135" spans="1:11" ht="30" customHeight="1" x14ac:dyDescent="0.2">
      <c r="A135" s="476" t="s">
        <v>138</v>
      </c>
      <c r="B135" s="473" t="s">
        <v>8</v>
      </c>
      <c r="C135" s="208" t="s">
        <v>142</v>
      </c>
      <c r="D135" s="209"/>
      <c r="E135" s="304"/>
      <c r="F135" s="210"/>
      <c r="G135" s="210"/>
      <c r="H135" s="210"/>
      <c r="I135" s="210"/>
      <c r="J135" s="210"/>
      <c r="K135" s="211"/>
    </row>
    <row r="136" spans="1:11" ht="30" customHeight="1" x14ac:dyDescent="0.2">
      <c r="A136" s="477"/>
      <c r="B136" s="474"/>
      <c r="C136" s="185" t="s">
        <v>231</v>
      </c>
      <c r="D136" s="186"/>
      <c r="E136" s="305"/>
      <c r="F136" s="187"/>
      <c r="G136" s="187"/>
      <c r="H136" s="187"/>
      <c r="I136" s="187"/>
      <c r="J136" s="187"/>
      <c r="K136" s="212"/>
    </row>
    <row r="137" spans="1:11" ht="30" customHeight="1" x14ac:dyDescent="0.2">
      <c r="A137" s="477"/>
      <c r="B137" s="474"/>
      <c r="C137" s="185" t="s">
        <v>232</v>
      </c>
      <c r="D137" s="186"/>
      <c r="E137" s="305"/>
      <c r="F137" s="187"/>
      <c r="G137" s="187"/>
      <c r="H137" s="187"/>
      <c r="I137" s="187"/>
      <c r="J137" s="187"/>
      <c r="K137" s="212"/>
    </row>
    <row r="138" spans="1:11" ht="30" customHeight="1" x14ac:dyDescent="0.2">
      <c r="A138" s="477"/>
      <c r="B138" s="474"/>
      <c r="C138" s="185" t="s">
        <v>233</v>
      </c>
      <c r="D138" s="186"/>
      <c r="E138" s="305"/>
      <c r="F138" s="187"/>
      <c r="G138" s="187"/>
      <c r="H138" s="187"/>
      <c r="I138" s="187"/>
      <c r="J138" s="187"/>
      <c r="K138" s="212"/>
    </row>
    <row r="139" spans="1:11" ht="30" customHeight="1" x14ac:dyDescent="0.2">
      <c r="A139" s="477"/>
      <c r="B139" s="474"/>
      <c r="C139" s="185" t="s">
        <v>234</v>
      </c>
      <c r="D139" s="186"/>
      <c r="E139" s="305"/>
      <c r="F139" s="187"/>
      <c r="G139" s="187"/>
      <c r="H139" s="187"/>
      <c r="I139" s="187"/>
      <c r="J139" s="187"/>
      <c r="K139" s="212"/>
    </row>
    <row r="140" spans="1:11" ht="30" customHeight="1" thickBot="1" x14ac:dyDescent="0.25">
      <c r="A140" s="477"/>
      <c r="B140" s="475"/>
      <c r="C140" s="213" t="s">
        <v>235</v>
      </c>
      <c r="D140" s="214"/>
      <c r="E140" s="306"/>
      <c r="F140" s="215"/>
      <c r="G140" s="215"/>
      <c r="H140" s="215"/>
      <c r="I140" s="215"/>
      <c r="J140" s="215"/>
      <c r="K140" s="216"/>
    </row>
    <row r="141" spans="1:11" ht="30" customHeight="1" x14ac:dyDescent="0.2">
      <c r="A141" s="477"/>
      <c r="B141" s="473" t="s">
        <v>31</v>
      </c>
      <c r="C141" s="208" t="s">
        <v>142</v>
      </c>
      <c r="D141" s="209"/>
      <c r="E141" s="304"/>
      <c r="F141" s="210"/>
      <c r="G141" s="210"/>
      <c r="H141" s="210"/>
      <c r="I141" s="210"/>
      <c r="J141" s="210"/>
      <c r="K141" s="211"/>
    </row>
    <row r="142" spans="1:11" ht="30" customHeight="1" x14ac:dyDescent="0.2">
      <c r="A142" s="477"/>
      <c r="B142" s="474"/>
      <c r="C142" s="185" t="s">
        <v>231</v>
      </c>
      <c r="D142" s="186"/>
      <c r="E142" s="305"/>
      <c r="F142" s="187"/>
      <c r="G142" s="187"/>
      <c r="H142" s="187"/>
      <c r="I142" s="187"/>
      <c r="J142" s="187"/>
      <c r="K142" s="212"/>
    </row>
    <row r="143" spans="1:11" ht="30" customHeight="1" x14ac:dyDescent="0.2">
      <c r="A143" s="477"/>
      <c r="B143" s="474"/>
      <c r="C143" s="185" t="s">
        <v>232</v>
      </c>
      <c r="D143" s="186"/>
      <c r="E143" s="305"/>
      <c r="F143" s="187"/>
      <c r="G143" s="187"/>
      <c r="H143" s="187"/>
      <c r="I143" s="187"/>
      <c r="J143" s="187"/>
      <c r="K143" s="212"/>
    </row>
    <row r="144" spans="1:11" s="68" customFormat="1" ht="30" customHeight="1" x14ac:dyDescent="0.2">
      <c r="A144" s="477"/>
      <c r="B144" s="474"/>
      <c r="C144" s="185" t="s">
        <v>233</v>
      </c>
      <c r="D144" s="186"/>
      <c r="E144" s="305"/>
      <c r="F144" s="187"/>
      <c r="G144" s="187"/>
      <c r="H144" s="187"/>
      <c r="I144" s="187"/>
      <c r="J144" s="187"/>
      <c r="K144" s="212"/>
    </row>
    <row r="145" spans="1:11" s="68" customFormat="1" ht="30" customHeight="1" x14ac:dyDescent="0.2">
      <c r="A145" s="477"/>
      <c r="B145" s="474"/>
      <c r="C145" s="185" t="s">
        <v>234</v>
      </c>
      <c r="D145" s="186"/>
      <c r="E145" s="305"/>
      <c r="F145" s="187"/>
      <c r="G145" s="187"/>
      <c r="H145" s="187"/>
      <c r="I145" s="187"/>
      <c r="J145" s="187"/>
      <c r="K145" s="212"/>
    </row>
    <row r="146" spans="1:11" s="68" customFormat="1" ht="30" customHeight="1" thickBot="1" x14ac:dyDescent="0.25">
      <c r="A146" s="477"/>
      <c r="B146" s="475"/>
      <c r="C146" s="213" t="s">
        <v>235</v>
      </c>
      <c r="D146" s="214"/>
      <c r="E146" s="306"/>
      <c r="F146" s="215"/>
      <c r="G146" s="215"/>
      <c r="H146" s="215"/>
      <c r="I146" s="215"/>
      <c r="J146" s="215"/>
      <c r="K146" s="216"/>
    </row>
    <row r="147" spans="1:11" s="68" customFormat="1" ht="30" customHeight="1" x14ac:dyDescent="0.2">
      <c r="A147" s="477"/>
      <c r="B147" s="473" t="s">
        <v>4</v>
      </c>
      <c r="C147" s="208" t="s">
        <v>142</v>
      </c>
      <c r="D147" s="184"/>
      <c r="E147" s="288"/>
      <c r="F147" s="168"/>
      <c r="G147" s="168"/>
      <c r="H147" s="168"/>
      <c r="I147" s="168"/>
      <c r="J147" s="168"/>
      <c r="K147" s="169"/>
    </row>
    <row r="148" spans="1:11" s="68" customFormat="1" ht="30" customHeight="1" x14ac:dyDescent="0.2">
      <c r="A148" s="477"/>
      <c r="B148" s="474"/>
      <c r="C148" s="185" t="s">
        <v>231</v>
      </c>
      <c r="D148" s="163"/>
      <c r="E148" s="289"/>
      <c r="F148" s="148"/>
      <c r="G148" s="148"/>
      <c r="H148" s="148"/>
      <c r="I148" s="148"/>
      <c r="J148" s="148"/>
      <c r="K148" s="170"/>
    </row>
    <row r="149" spans="1:11" s="68" customFormat="1" ht="30" customHeight="1" x14ac:dyDescent="0.2">
      <c r="A149" s="477"/>
      <c r="B149" s="474"/>
      <c r="C149" s="185" t="s">
        <v>232</v>
      </c>
      <c r="D149" s="163"/>
      <c r="E149" s="289"/>
      <c r="F149" s="148"/>
      <c r="G149" s="148"/>
      <c r="H149" s="148"/>
      <c r="I149" s="148"/>
      <c r="J149" s="148"/>
      <c r="K149" s="170"/>
    </row>
    <row r="150" spans="1:11" s="68" customFormat="1" ht="30" customHeight="1" x14ac:dyDescent="0.2">
      <c r="A150" s="477"/>
      <c r="B150" s="474"/>
      <c r="C150" s="185" t="s">
        <v>233</v>
      </c>
      <c r="D150" s="163"/>
      <c r="E150" s="289"/>
      <c r="F150" s="148"/>
      <c r="G150" s="148"/>
      <c r="H150" s="148"/>
      <c r="I150" s="148"/>
      <c r="J150" s="148"/>
      <c r="K150" s="170"/>
    </row>
    <row r="151" spans="1:11" s="68" customFormat="1" ht="30" customHeight="1" x14ac:dyDescent="0.2">
      <c r="A151" s="477"/>
      <c r="B151" s="474"/>
      <c r="C151" s="185" t="s">
        <v>234</v>
      </c>
      <c r="D151" s="163"/>
      <c r="E151" s="289"/>
      <c r="F151" s="148"/>
      <c r="G151" s="148"/>
      <c r="H151" s="148"/>
      <c r="I151" s="148"/>
      <c r="J151" s="148"/>
      <c r="K151" s="170"/>
    </row>
    <row r="152" spans="1:11" s="68" customFormat="1" ht="30" customHeight="1" thickBot="1" x14ac:dyDescent="0.25">
      <c r="A152" s="478"/>
      <c r="B152" s="475"/>
      <c r="C152" s="213" t="s">
        <v>235</v>
      </c>
      <c r="D152" s="171"/>
      <c r="E152" s="290"/>
      <c r="F152" s="172"/>
      <c r="G152" s="172"/>
      <c r="H152" s="172"/>
      <c r="I152" s="172"/>
      <c r="J152" s="172"/>
      <c r="K152" s="173"/>
    </row>
    <row r="153" spans="1:11" s="68" customFormat="1" ht="12.75" customHeight="1" x14ac:dyDescent="0.2">
      <c r="A153" s="136"/>
      <c r="B153" s="182"/>
      <c r="C153" s="183"/>
      <c r="D153" s="297"/>
      <c r="E153" s="297"/>
      <c r="F153" s="297"/>
      <c r="G153" s="297"/>
      <c r="H153" s="297"/>
      <c r="I153" s="297"/>
      <c r="J153" s="297"/>
      <c r="K153" s="297"/>
    </row>
  </sheetData>
  <sheetProtection algorithmName="SHA-512" hashValue="v8HhzyTU5BnB5xMQerz2KbsB8QCJPwTGlR2sdVljRutkgggY6CIYviq765v8fjDrCiAOwAAAlTCiitAbN2X07w==" saltValue="Bpz7GqpTD6x017wGXAw/mw==" spinCount="100000" sheet="1" formatRows="0"/>
  <mergeCells count="32">
    <mergeCell ref="A2:A25"/>
    <mergeCell ref="B2:B7"/>
    <mergeCell ref="B8:B13"/>
    <mergeCell ref="B14:B19"/>
    <mergeCell ref="B20:B25"/>
    <mergeCell ref="B27:B32"/>
    <mergeCell ref="B33:B38"/>
    <mergeCell ref="B45:B50"/>
    <mergeCell ref="B39:B44"/>
    <mergeCell ref="B71:B76"/>
    <mergeCell ref="B58:B63"/>
    <mergeCell ref="B109:B114"/>
    <mergeCell ref="A52:A69"/>
    <mergeCell ref="B64:B69"/>
    <mergeCell ref="A91:A120"/>
    <mergeCell ref="B115:B120"/>
    <mergeCell ref="A27:A50"/>
    <mergeCell ref="B52:B57"/>
    <mergeCell ref="A135:A152"/>
    <mergeCell ref="A71:A82"/>
    <mergeCell ref="B135:B140"/>
    <mergeCell ref="B141:B146"/>
    <mergeCell ref="B147:B152"/>
    <mergeCell ref="A122:A133"/>
    <mergeCell ref="B77:B82"/>
    <mergeCell ref="B122:B127"/>
    <mergeCell ref="A84:A89"/>
    <mergeCell ref="B84:B89"/>
    <mergeCell ref="B97:B102"/>
    <mergeCell ref="B128:B133"/>
    <mergeCell ref="B91:B96"/>
    <mergeCell ref="B103:B108"/>
  </mergeCells>
  <dataValidations count="1">
    <dataValidation type="whole" allowBlank="1" showInputMessage="1" showErrorMessage="1" sqref="E2:E7 E8:E152" xr:uid="{FDC12B37-81D3-4469-9705-40CCBCD526FF}">
      <formula1>0</formula1>
      <formula2>5</formula2>
    </dataValidation>
  </dataValidations>
  <printOptions horizontalCentered="1" verticalCentered="1"/>
  <pageMargins left="0.23622047244094491" right="0.23622047244094491" top="0.23622047244094491" bottom="0.23622047244094491" header="0.31496062992125984" footer="0.31496062992125984"/>
  <pageSetup paperSize="9" scale="78"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1">
    <pageSetUpPr fitToPage="1"/>
  </sheetPr>
  <dimension ref="A1:O137"/>
  <sheetViews>
    <sheetView zoomScale="112" zoomScaleNormal="112" zoomScaleSheetLayoutView="30" workbookViewId="0">
      <pane xSplit="1" ySplit="1" topLeftCell="B2" activePane="bottomRight" state="frozen"/>
      <selection pane="topRight" activeCell="B1" sqref="B1"/>
      <selection pane="bottomLeft" activeCell="A2" sqref="A2"/>
      <selection pane="bottomRight" activeCell="E70" sqref="E70"/>
    </sheetView>
  </sheetViews>
  <sheetFormatPr defaultRowHeight="12.75" x14ac:dyDescent="0.2"/>
  <cols>
    <col min="1" max="1" width="23.7109375" style="1" customWidth="1"/>
    <col min="2" max="2" width="17.7109375" style="20" customWidth="1"/>
    <col min="3" max="3" width="7.7109375" style="18" customWidth="1"/>
    <col min="4" max="4" width="19.7109375" style="67" customWidth="1"/>
    <col min="5" max="5" width="6.28515625" style="20" customWidth="1"/>
    <col min="6" max="6" width="23.42578125" customWidth="1"/>
    <col min="7" max="7" width="22.5703125" customWidth="1"/>
    <col min="8" max="8" width="26.85546875" customWidth="1"/>
    <col min="9" max="9" width="23.140625" bestFit="1" customWidth="1"/>
    <col min="10" max="10" width="25.5703125" customWidth="1"/>
    <col min="11" max="11" width="23.42578125" customWidth="1"/>
  </cols>
  <sheetData>
    <row r="1" spans="1:15" s="61" customFormat="1" ht="138" customHeight="1" thickBot="1" x14ac:dyDescent="0.25">
      <c r="A1" s="47" t="s">
        <v>2</v>
      </c>
      <c r="B1" s="228" t="s">
        <v>3</v>
      </c>
      <c r="C1" s="229"/>
      <c r="D1" s="230" t="s">
        <v>86</v>
      </c>
      <c r="E1" s="225" t="s">
        <v>87</v>
      </c>
      <c r="F1" s="230" t="s">
        <v>48</v>
      </c>
      <c r="G1" s="230" t="s">
        <v>49</v>
      </c>
      <c r="H1" s="230" t="s">
        <v>251</v>
      </c>
      <c r="I1" s="230" t="s">
        <v>222</v>
      </c>
      <c r="J1" s="230" t="s">
        <v>223</v>
      </c>
      <c r="K1" s="230" t="s">
        <v>224</v>
      </c>
    </row>
    <row r="2" spans="1:15" s="61" customFormat="1" ht="30" customHeight="1" x14ac:dyDescent="0.2">
      <c r="A2" s="499" t="s">
        <v>45</v>
      </c>
      <c r="B2" s="495" t="s">
        <v>6</v>
      </c>
      <c r="C2" s="208" t="s">
        <v>142</v>
      </c>
      <c r="D2" s="166"/>
      <c r="E2" s="307"/>
      <c r="F2" s="231"/>
      <c r="G2" s="232"/>
      <c r="H2" s="232"/>
      <c r="I2" s="232"/>
      <c r="J2" s="232"/>
      <c r="K2" s="233"/>
    </row>
    <row r="3" spans="1:15" s="61" customFormat="1" ht="30" customHeight="1" x14ac:dyDescent="0.2">
      <c r="A3" s="500"/>
      <c r="B3" s="496"/>
      <c r="C3" s="185" t="s">
        <v>231</v>
      </c>
      <c r="D3" s="162"/>
      <c r="E3" s="308"/>
      <c r="F3" s="151"/>
      <c r="G3" s="152"/>
      <c r="H3" s="152"/>
      <c r="I3" s="152"/>
      <c r="J3" s="152"/>
      <c r="K3" s="234"/>
    </row>
    <row r="4" spans="1:15" s="61" customFormat="1" ht="30" customHeight="1" x14ac:dyDescent="0.2">
      <c r="A4" s="500"/>
      <c r="B4" s="496"/>
      <c r="C4" s="185" t="s">
        <v>232</v>
      </c>
      <c r="D4" s="162"/>
      <c r="E4" s="308"/>
      <c r="F4" s="151"/>
      <c r="G4" s="152"/>
      <c r="H4" s="152"/>
      <c r="I4" s="152"/>
      <c r="J4" s="152"/>
      <c r="K4" s="234"/>
    </row>
    <row r="5" spans="1:15" s="61" customFormat="1" ht="30" customHeight="1" x14ac:dyDescent="0.2">
      <c r="A5" s="500"/>
      <c r="B5" s="496"/>
      <c r="C5" s="185" t="s">
        <v>233</v>
      </c>
      <c r="D5" s="162"/>
      <c r="E5" s="308"/>
      <c r="F5" s="151"/>
      <c r="G5" s="152"/>
      <c r="H5" s="152"/>
      <c r="I5" s="152"/>
      <c r="J5" s="152"/>
      <c r="K5" s="234"/>
    </row>
    <row r="6" spans="1:15" s="61" customFormat="1" ht="30" customHeight="1" x14ac:dyDescent="0.2">
      <c r="A6" s="500"/>
      <c r="B6" s="496"/>
      <c r="C6" s="185" t="s">
        <v>234</v>
      </c>
      <c r="D6" s="162"/>
      <c r="E6" s="308"/>
      <c r="F6" s="151"/>
      <c r="G6" s="152"/>
      <c r="H6" s="152"/>
      <c r="I6" s="152"/>
      <c r="J6" s="152"/>
      <c r="K6" s="234"/>
    </row>
    <row r="7" spans="1:15" ht="30" customHeight="1" thickBot="1" x14ac:dyDescent="0.25">
      <c r="A7" s="500"/>
      <c r="B7" s="497"/>
      <c r="C7" s="213" t="s">
        <v>235</v>
      </c>
      <c r="D7" s="201"/>
      <c r="E7" s="309"/>
      <c r="F7" s="235"/>
      <c r="G7" s="350"/>
      <c r="H7" s="350"/>
      <c r="I7" s="350"/>
      <c r="J7" s="350"/>
      <c r="K7" s="351"/>
      <c r="N7" s="74"/>
      <c r="O7" s="74"/>
    </row>
    <row r="8" spans="1:15" ht="30" customHeight="1" x14ac:dyDescent="0.2">
      <c r="A8" s="500"/>
      <c r="B8" s="495" t="s">
        <v>4</v>
      </c>
      <c r="C8" s="208" t="s">
        <v>142</v>
      </c>
      <c r="D8" s="209"/>
      <c r="E8" s="310"/>
      <c r="F8" s="237"/>
      <c r="G8" s="340"/>
      <c r="H8" s="340"/>
      <c r="I8" s="340"/>
      <c r="J8" s="340"/>
      <c r="K8" s="341"/>
      <c r="N8" s="74"/>
      <c r="O8" s="74"/>
    </row>
    <row r="9" spans="1:15" ht="30" customHeight="1" x14ac:dyDescent="0.2">
      <c r="A9" s="500"/>
      <c r="B9" s="496"/>
      <c r="C9" s="185" t="s">
        <v>231</v>
      </c>
      <c r="D9" s="186"/>
      <c r="E9" s="311"/>
      <c r="F9" s="236"/>
      <c r="G9" s="342"/>
      <c r="H9" s="342"/>
      <c r="I9" s="342"/>
      <c r="J9" s="342"/>
      <c r="K9" s="343"/>
      <c r="N9" s="74"/>
      <c r="O9" s="74"/>
    </row>
    <row r="10" spans="1:15" ht="30" customHeight="1" x14ac:dyDescent="0.2">
      <c r="A10" s="500"/>
      <c r="B10" s="496"/>
      <c r="C10" s="185" t="s">
        <v>232</v>
      </c>
      <c r="D10" s="186"/>
      <c r="E10" s="311"/>
      <c r="F10" s="236"/>
      <c r="G10" s="342"/>
      <c r="H10" s="342"/>
      <c r="I10" s="342"/>
      <c r="J10" s="342"/>
      <c r="K10" s="343"/>
      <c r="N10" s="74"/>
      <c r="O10" s="74"/>
    </row>
    <row r="11" spans="1:15" ht="30" customHeight="1" x14ac:dyDescent="0.2">
      <c r="A11" s="500"/>
      <c r="B11" s="496"/>
      <c r="C11" s="185" t="s">
        <v>233</v>
      </c>
      <c r="D11" s="186"/>
      <c r="E11" s="311"/>
      <c r="F11" s="236"/>
      <c r="G11" s="342"/>
      <c r="H11" s="342"/>
      <c r="I11" s="342"/>
      <c r="J11" s="342"/>
      <c r="K11" s="343"/>
      <c r="N11" s="74"/>
      <c r="O11" s="74"/>
    </row>
    <row r="12" spans="1:15" ht="30" customHeight="1" x14ac:dyDescent="0.2">
      <c r="A12" s="500"/>
      <c r="B12" s="496"/>
      <c r="C12" s="185" t="s">
        <v>234</v>
      </c>
      <c r="D12" s="186"/>
      <c r="E12" s="311"/>
      <c r="F12" s="236"/>
      <c r="G12" s="342"/>
      <c r="H12" s="342"/>
      <c r="I12" s="342"/>
      <c r="J12" s="342"/>
      <c r="K12" s="343"/>
      <c r="N12" s="74"/>
      <c r="O12" s="74"/>
    </row>
    <row r="13" spans="1:15" ht="30" customHeight="1" thickBot="1" x14ac:dyDescent="0.25">
      <c r="A13" s="500"/>
      <c r="B13" s="497"/>
      <c r="C13" s="213" t="s">
        <v>235</v>
      </c>
      <c r="D13" s="214"/>
      <c r="E13" s="312"/>
      <c r="F13" s="344"/>
      <c r="G13" s="344"/>
      <c r="H13" s="344"/>
      <c r="I13" s="344"/>
      <c r="J13" s="344"/>
      <c r="K13" s="345"/>
      <c r="N13" s="74"/>
      <c r="O13" s="74"/>
    </row>
    <row r="14" spans="1:15" ht="30" customHeight="1" x14ac:dyDescent="0.2">
      <c r="A14" s="500"/>
      <c r="B14" s="495" t="s">
        <v>5</v>
      </c>
      <c r="C14" s="208" t="s">
        <v>142</v>
      </c>
      <c r="D14" s="166"/>
      <c r="E14" s="307"/>
      <c r="F14" s="346"/>
      <c r="G14" s="346"/>
      <c r="H14" s="346"/>
      <c r="I14" s="346"/>
      <c r="J14" s="346"/>
      <c r="K14" s="347"/>
      <c r="N14" s="74"/>
      <c r="O14" s="74"/>
    </row>
    <row r="15" spans="1:15" ht="30" customHeight="1" x14ac:dyDescent="0.2">
      <c r="A15" s="500"/>
      <c r="B15" s="496"/>
      <c r="C15" s="185" t="s">
        <v>231</v>
      </c>
      <c r="D15" s="162"/>
      <c r="E15" s="308"/>
      <c r="F15" s="348"/>
      <c r="G15" s="348"/>
      <c r="H15" s="348"/>
      <c r="I15" s="348"/>
      <c r="J15" s="348"/>
      <c r="K15" s="349"/>
      <c r="N15" s="74"/>
      <c r="O15" s="74"/>
    </row>
    <row r="16" spans="1:15" ht="30" customHeight="1" x14ac:dyDescent="0.2">
      <c r="A16" s="500"/>
      <c r="B16" s="496"/>
      <c r="C16" s="185" t="s">
        <v>232</v>
      </c>
      <c r="D16" s="162"/>
      <c r="E16" s="308"/>
      <c r="F16" s="348"/>
      <c r="G16" s="348"/>
      <c r="H16" s="348"/>
      <c r="I16" s="348"/>
      <c r="J16" s="348"/>
      <c r="K16" s="349"/>
      <c r="N16" s="74"/>
      <c r="O16" s="74"/>
    </row>
    <row r="17" spans="1:15" ht="30" customHeight="1" x14ac:dyDescent="0.2">
      <c r="A17" s="500"/>
      <c r="B17" s="496"/>
      <c r="C17" s="185" t="s">
        <v>233</v>
      </c>
      <c r="D17" s="162"/>
      <c r="E17" s="308"/>
      <c r="F17" s="348"/>
      <c r="G17" s="348"/>
      <c r="H17" s="348"/>
      <c r="I17" s="348"/>
      <c r="J17" s="348"/>
      <c r="K17" s="349"/>
      <c r="N17" s="74"/>
      <c r="O17" s="74"/>
    </row>
    <row r="18" spans="1:15" ht="30" customHeight="1" x14ac:dyDescent="0.2">
      <c r="A18" s="500"/>
      <c r="B18" s="496"/>
      <c r="C18" s="185" t="s">
        <v>234</v>
      </c>
      <c r="D18" s="162"/>
      <c r="E18" s="308"/>
      <c r="F18" s="348"/>
      <c r="G18" s="348"/>
      <c r="H18" s="348"/>
      <c r="I18" s="348"/>
      <c r="J18" s="348"/>
      <c r="K18" s="349"/>
      <c r="N18" s="74"/>
      <c r="O18" s="74"/>
    </row>
    <row r="19" spans="1:15" ht="30" customHeight="1" thickBot="1" x14ac:dyDescent="0.25">
      <c r="A19" s="501"/>
      <c r="B19" s="497"/>
      <c r="C19" s="213" t="s">
        <v>235</v>
      </c>
      <c r="D19" s="201"/>
      <c r="E19" s="309"/>
      <c r="F19" s="350"/>
      <c r="G19" s="350"/>
      <c r="H19" s="350"/>
      <c r="I19" s="350"/>
      <c r="J19" s="350"/>
      <c r="K19" s="351"/>
    </row>
    <row r="20" spans="1:15" ht="12.75" customHeight="1" thickBot="1" x14ac:dyDescent="0.25">
      <c r="A20" s="5"/>
      <c r="B20" s="244"/>
      <c r="C20" s="245"/>
      <c r="D20" s="313"/>
      <c r="E20" s="314"/>
      <c r="F20" s="315"/>
      <c r="G20" s="315"/>
      <c r="H20" s="315"/>
      <c r="I20" s="315"/>
      <c r="J20" s="315"/>
      <c r="K20" s="315"/>
    </row>
    <row r="21" spans="1:15" ht="30" customHeight="1" x14ac:dyDescent="0.2">
      <c r="A21" s="498" t="s">
        <v>18</v>
      </c>
      <c r="B21" s="486" t="s">
        <v>6</v>
      </c>
      <c r="C21" s="208" t="s">
        <v>142</v>
      </c>
      <c r="D21" s="166"/>
      <c r="E21" s="307"/>
      <c r="F21" s="238"/>
      <c r="G21" s="239"/>
      <c r="H21" s="240"/>
      <c r="I21" s="346"/>
      <c r="J21" s="346"/>
      <c r="K21" s="347"/>
    </row>
    <row r="22" spans="1:15" ht="30" customHeight="1" x14ac:dyDescent="0.2">
      <c r="A22" s="498"/>
      <c r="B22" s="487"/>
      <c r="C22" s="185" t="s">
        <v>231</v>
      </c>
      <c r="D22" s="162"/>
      <c r="E22" s="308"/>
      <c r="F22" s="153"/>
      <c r="G22" s="154"/>
      <c r="H22" s="155"/>
      <c r="I22" s="348"/>
      <c r="J22" s="348"/>
      <c r="K22" s="349"/>
    </row>
    <row r="23" spans="1:15" ht="30" customHeight="1" x14ac:dyDescent="0.2">
      <c r="A23" s="498"/>
      <c r="B23" s="487"/>
      <c r="C23" s="185" t="s">
        <v>232</v>
      </c>
      <c r="D23" s="162"/>
      <c r="E23" s="308"/>
      <c r="F23" s="153"/>
      <c r="G23" s="154"/>
      <c r="H23" s="155"/>
      <c r="I23" s="348"/>
      <c r="J23" s="348"/>
      <c r="K23" s="349"/>
    </row>
    <row r="24" spans="1:15" ht="30" customHeight="1" x14ac:dyDescent="0.2">
      <c r="A24" s="498"/>
      <c r="B24" s="487"/>
      <c r="C24" s="185" t="s">
        <v>233</v>
      </c>
      <c r="D24" s="162"/>
      <c r="E24" s="308"/>
      <c r="F24" s="153"/>
      <c r="G24" s="154"/>
      <c r="H24" s="155"/>
      <c r="I24" s="348"/>
      <c r="J24" s="348"/>
      <c r="K24" s="349"/>
    </row>
    <row r="25" spans="1:15" ht="30" customHeight="1" x14ac:dyDescent="0.2">
      <c r="A25" s="498"/>
      <c r="B25" s="487"/>
      <c r="C25" s="185" t="s">
        <v>234</v>
      </c>
      <c r="D25" s="162"/>
      <c r="E25" s="308"/>
      <c r="F25" s="153"/>
      <c r="G25" s="154"/>
      <c r="H25" s="155"/>
      <c r="I25" s="348"/>
      <c r="J25" s="348"/>
      <c r="K25" s="349"/>
    </row>
    <row r="26" spans="1:15" ht="30" customHeight="1" thickBot="1" x14ac:dyDescent="0.25">
      <c r="A26" s="498"/>
      <c r="B26" s="488"/>
      <c r="C26" s="213" t="s">
        <v>235</v>
      </c>
      <c r="D26" s="201"/>
      <c r="E26" s="309"/>
      <c r="F26" s="241"/>
      <c r="G26" s="242"/>
      <c r="H26" s="243"/>
      <c r="I26" s="350"/>
      <c r="J26" s="350"/>
      <c r="K26" s="351"/>
    </row>
    <row r="27" spans="1:15" ht="30" customHeight="1" x14ac:dyDescent="0.2">
      <c r="A27" s="498"/>
      <c r="B27" s="492" t="s">
        <v>19</v>
      </c>
      <c r="C27" s="208" t="s">
        <v>142</v>
      </c>
      <c r="D27" s="166"/>
      <c r="E27" s="307"/>
      <c r="F27" s="238"/>
      <c r="G27" s="239"/>
      <c r="H27" s="240"/>
      <c r="I27" s="346"/>
      <c r="J27" s="346"/>
      <c r="K27" s="347"/>
    </row>
    <row r="28" spans="1:15" ht="30" customHeight="1" x14ac:dyDescent="0.2">
      <c r="A28" s="498"/>
      <c r="B28" s="493"/>
      <c r="C28" s="185" t="s">
        <v>231</v>
      </c>
      <c r="D28" s="162"/>
      <c r="E28" s="308"/>
      <c r="F28" s="153"/>
      <c r="G28" s="154"/>
      <c r="H28" s="155"/>
      <c r="I28" s="348"/>
      <c r="J28" s="348"/>
      <c r="K28" s="349"/>
    </row>
    <row r="29" spans="1:15" ht="30" customHeight="1" x14ac:dyDescent="0.2">
      <c r="A29" s="498"/>
      <c r="B29" s="493"/>
      <c r="C29" s="185" t="s">
        <v>232</v>
      </c>
      <c r="D29" s="162"/>
      <c r="E29" s="308"/>
      <c r="F29" s="153"/>
      <c r="G29" s="154"/>
      <c r="H29" s="155"/>
      <c r="I29" s="348"/>
      <c r="J29" s="348"/>
      <c r="K29" s="349"/>
    </row>
    <row r="30" spans="1:15" ht="30" customHeight="1" x14ac:dyDescent="0.2">
      <c r="A30" s="498"/>
      <c r="B30" s="493"/>
      <c r="C30" s="185" t="s">
        <v>233</v>
      </c>
      <c r="D30" s="162"/>
      <c r="E30" s="308"/>
      <c r="F30" s="153"/>
      <c r="G30" s="154"/>
      <c r="H30" s="155"/>
      <c r="I30" s="348"/>
      <c r="J30" s="348"/>
      <c r="K30" s="349"/>
    </row>
    <row r="31" spans="1:15" ht="30" customHeight="1" x14ac:dyDescent="0.2">
      <c r="A31" s="498"/>
      <c r="B31" s="493"/>
      <c r="C31" s="185" t="s">
        <v>234</v>
      </c>
      <c r="D31" s="162"/>
      <c r="E31" s="308"/>
      <c r="F31" s="153"/>
      <c r="G31" s="154"/>
      <c r="H31" s="155"/>
      <c r="I31" s="348"/>
      <c r="J31" s="348"/>
      <c r="K31" s="349"/>
    </row>
    <row r="32" spans="1:15" ht="30" customHeight="1" thickBot="1" x14ac:dyDescent="0.25">
      <c r="A32" s="498"/>
      <c r="B32" s="494"/>
      <c r="C32" s="213" t="s">
        <v>235</v>
      </c>
      <c r="D32" s="201"/>
      <c r="E32" s="309"/>
      <c r="F32" s="350"/>
      <c r="G32" s="350"/>
      <c r="H32" s="350"/>
      <c r="I32" s="350"/>
      <c r="J32" s="350"/>
      <c r="K32" s="351"/>
    </row>
    <row r="33" spans="1:11" ht="12.75" customHeight="1" thickBot="1" x14ac:dyDescent="0.25">
      <c r="A33" s="5"/>
      <c r="B33" s="244"/>
      <c r="C33" s="246"/>
      <c r="D33" s="316"/>
      <c r="E33" s="317"/>
      <c r="F33" s="315"/>
      <c r="G33" s="315"/>
      <c r="H33" s="315"/>
      <c r="I33" s="315"/>
      <c r="J33" s="315"/>
      <c r="K33" s="315"/>
    </row>
    <row r="34" spans="1:11" ht="30" customHeight="1" x14ac:dyDescent="0.2">
      <c r="A34" s="498" t="s">
        <v>34</v>
      </c>
      <c r="B34" s="495" t="s">
        <v>89</v>
      </c>
      <c r="C34" s="217" t="s">
        <v>142</v>
      </c>
      <c r="D34" s="184"/>
      <c r="E34" s="285"/>
      <c r="F34" s="352"/>
      <c r="G34" s="346"/>
      <c r="H34" s="346"/>
      <c r="I34" s="346"/>
      <c r="J34" s="346"/>
      <c r="K34" s="347"/>
    </row>
    <row r="35" spans="1:11" ht="30" customHeight="1" x14ac:dyDescent="0.2">
      <c r="A35" s="498"/>
      <c r="B35" s="496"/>
      <c r="C35" s="218" t="s">
        <v>231</v>
      </c>
      <c r="D35" s="163"/>
      <c r="E35" s="286"/>
      <c r="F35" s="353"/>
      <c r="G35" s="348"/>
      <c r="H35" s="348"/>
      <c r="I35" s="348"/>
      <c r="J35" s="348"/>
      <c r="K35" s="349"/>
    </row>
    <row r="36" spans="1:11" ht="30" customHeight="1" x14ac:dyDescent="0.2">
      <c r="A36" s="498"/>
      <c r="B36" s="496"/>
      <c r="C36" s="218" t="s">
        <v>232</v>
      </c>
      <c r="D36" s="163"/>
      <c r="E36" s="286"/>
      <c r="F36" s="353"/>
      <c r="G36" s="348"/>
      <c r="H36" s="348"/>
      <c r="I36" s="348"/>
      <c r="J36" s="348"/>
      <c r="K36" s="349"/>
    </row>
    <row r="37" spans="1:11" ht="30" customHeight="1" x14ac:dyDescent="0.2">
      <c r="A37" s="498"/>
      <c r="B37" s="496"/>
      <c r="C37" s="218" t="s">
        <v>233</v>
      </c>
      <c r="D37" s="163"/>
      <c r="E37" s="286"/>
      <c r="F37" s="353"/>
      <c r="G37" s="348"/>
      <c r="H37" s="348"/>
      <c r="I37" s="348"/>
      <c r="J37" s="348"/>
      <c r="K37" s="349"/>
    </row>
    <row r="38" spans="1:11" ht="30" customHeight="1" x14ac:dyDescent="0.2">
      <c r="A38" s="498"/>
      <c r="B38" s="496"/>
      <c r="C38" s="218" t="s">
        <v>234</v>
      </c>
      <c r="D38" s="163"/>
      <c r="E38" s="286"/>
      <c r="F38" s="353"/>
      <c r="G38" s="348"/>
      <c r="H38" s="348"/>
      <c r="I38" s="348"/>
      <c r="J38" s="348"/>
      <c r="K38" s="349"/>
    </row>
    <row r="39" spans="1:11" ht="30" customHeight="1" thickBot="1" x14ac:dyDescent="0.25">
      <c r="A39" s="498"/>
      <c r="B39" s="497"/>
      <c r="C39" s="220" t="s">
        <v>235</v>
      </c>
      <c r="D39" s="171"/>
      <c r="E39" s="318"/>
      <c r="F39" s="354"/>
      <c r="G39" s="350"/>
      <c r="H39" s="350"/>
      <c r="I39" s="350"/>
      <c r="J39" s="350"/>
      <c r="K39" s="351"/>
    </row>
    <row r="40" spans="1:11" ht="30" customHeight="1" x14ac:dyDescent="0.2">
      <c r="A40" s="498"/>
      <c r="B40" s="495" t="s">
        <v>8</v>
      </c>
      <c r="C40" s="217" t="s">
        <v>142</v>
      </c>
      <c r="D40" s="184"/>
      <c r="E40" s="285"/>
      <c r="F40" s="352"/>
      <c r="G40" s="346"/>
      <c r="H40" s="346"/>
      <c r="I40" s="346"/>
      <c r="J40" s="346"/>
      <c r="K40" s="347"/>
    </row>
    <row r="41" spans="1:11" ht="30" customHeight="1" x14ac:dyDescent="0.2">
      <c r="A41" s="498"/>
      <c r="B41" s="496"/>
      <c r="C41" s="218" t="s">
        <v>231</v>
      </c>
      <c r="D41" s="163"/>
      <c r="E41" s="286"/>
      <c r="F41" s="353"/>
      <c r="G41" s="348"/>
      <c r="H41" s="348"/>
      <c r="I41" s="348"/>
      <c r="J41" s="348"/>
      <c r="K41" s="349"/>
    </row>
    <row r="42" spans="1:11" ht="30" customHeight="1" x14ac:dyDescent="0.2">
      <c r="A42" s="498"/>
      <c r="B42" s="496"/>
      <c r="C42" s="218" t="s">
        <v>232</v>
      </c>
      <c r="D42" s="163"/>
      <c r="E42" s="286"/>
      <c r="F42" s="353"/>
      <c r="G42" s="348"/>
      <c r="H42" s="348"/>
      <c r="I42" s="348"/>
      <c r="J42" s="348"/>
      <c r="K42" s="349"/>
    </row>
    <row r="43" spans="1:11" ht="30" customHeight="1" x14ac:dyDescent="0.2">
      <c r="A43" s="498"/>
      <c r="B43" s="496"/>
      <c r="C43" s="218" t="s">
        <v>233</v>
      </c>
      <c r="D43" s="163"/>
      <c r="E43" s="286"/>
      <c r="F43" s="353"/>
      <c r="G43" s="348"/>
      <c r="H43" s="348"/>
      <c r="I43" s="348"/>
      <c r="J43" s="348"/>
      <c r="K43" s="349"/>
    </row>
    <row r="44" spans="1:11" ht="30" customHeight="1" x14ac:dyDescent="0.2">
      <c r="A44" s="498"/>
      <c r="B44" s="496"/>
      <c r="C44" s="218" t="s">
        <v>234</v>
      </c>
      <c r="D44" s="163"/>
      <c r="E44" s="286"/>
      <c r="F44" s="353"/>
      <c r="G44" s="348"/>
      <c r="H44" s="348"/>
      <c r="I44" s="348"/>
      <c r="J44" s="348"/>
      <c r="K44" s="349"/>
    </row>
    <row r="45" spans="1:11" ht="30" customHeight="1" thickBot="1" x14ac:dyDescent="0.25">
      <c r="A45" s="498"/>
      <c r="B45" s="497"/>
      <c r="C45" s="220" t="s">
        <v>235</v>
      </c>
      <c r="D45" s="171"/>
      <c r="E45" s="318"/>
      <c r="F45" s="350"/>
      <c r="G45" s="350"/>
      <c r="H45" s="350"/>
      <c r="I45" s="350"/>
      <c r="J45" s="350"/>
      <c r="K45" s="351"/>
    </row>
    <row r="46" spans="1:11" ht="30" customHeight="1" x14ac:dyDescent="0.2">
      <c r="A46" s="498"/>
      <c r="B46" s="486" t="s">
        <v>9</v>
      </c>
      <c r="C46" s="217" t="s">
        <v>142</v>
      </c>
      <c r="D46" s="184"/>
      <c r="E46" s="285"/>
      <c r="F46" s="346"/>
      <c r="G46" s="346"/>
      <c r="H46" s="346"/>
      <c r="I46" s="346"/>
      <c r="J46" s="346"/>
      <c r="K46" s="347"/>
    </row>
    <row r="47" spans="1:11" ht="30" customHeight="1" x14ac:dyDescent="0.2">
      <c r="A47" s="498"/>
      <c r="B47" s="487"/>
      <c r="C47" s="218" t="s">
        <v>231</v>
      </c>
      <c r="D47" s="163"/>
      <c r="E47" s="286"/>
      <c r="F47" s="348"/>
      <c r="G47" s="348"/>
      <c r="H47" s="348"/>
      <c r="I47" s="348"/>
      <c r="J47" s="348"/>
      <c r="K47" s="349"/>
    </row>
    <row r="48" spans="1:11" ht="30" customHeight="1" x14ac:dyDescent="0.2">
      <c r="A48" s="498"/>
      <c r="B48" s="487"/>
      <c r="C48" s="218" t="s">
        <v>232</v>
      </c>
      <c r="D48" s="163"/>
      <c r="E48" s="286"/>
      <c r="F48" s="348"/>
      <c r="G48" s="348"/>
      <c r="H48" s="348"/>
      <c r="I48" s="348"/>
      <c r="J48" s="348"/>
      <c r="K48" s="349"/>
    </row>
    <row r="49" spans="1:11" ht="30" customHeight="1" x14ac:dyDescent="0.2">
      <c r="A49" s="498"/>
      <c r="B49" s="487"/>
      <c r="C49" s="218" t="s">
        <v>233</v>
      </c>
      <c r="D49" s="163"/>
      <c r="E49" s="286"/>
      <c r="F49" s="348"/>
      <c r="G49" s="348"/>
      <c r="H49" s="348"/>
      <c r="I49" s="348"/>
      <c r="J49" s="348"/>
      <c r="K49" s="349"/>
    </row>
    <row r="50" spans="1:11" ht="30" customHeight="1" x14ac:dyDescent="0.2">
      <c r="A50" s="498"/>
      <c r="B50" s="487"/>
      <c r="C50" s="218" t="s">
        <v>234</v>
      </c>
      <c r="D50" s="163"/>
      <c r="E50" s="286"/>
      <c r="F50" s="348"/>
      <c r="G50" s="348"/>
      <c r="H50" s="348"/>
      <c r="I50" s="348"/>
      <c r="J50" s="348"/>
      <c r="K50" s="349"/>
    </row>
    <row r="51" spans="1:11" ht="30" customHeight="1" thickBot="1" x14ac:dyDescent="0.25">
      <c r="A51" s="498"/>
      <c r="B51" s="488"/>
      <c r="C51" s="220" t="s">
        <v>235</v>
      </c>
      <c r="D51" s="171"/>
      <c r="E51" s="318"/>
      <c r="F51" s="350"/>
      <c r="G51" s="350"/>
      <c r="H51" s="350"/>
      <c r="I51" s="350"/>
      <c r="J51" s="350"/>
      <c r="K51" s="351"/>
    </row>
    <row r="52" spans="1:11" ht="30" customHeight="1" x14ac:dyDescent="0.2">
      <c r="A52" s="498"/>
      <c r="B52" s="486" t="s">
        <v>7</v>
      </c>
      <c r="C52" s="247" t="s">
        <v>142</v>
      </c>
      <c r="D52" s="166"/>
      <c r="E52" s="319"/>
      <c r="F52" s="352"/>
      <c r="G52" s="346"/>
      <c r="H52" s="346"/>
      <c r="I52" s="346"/>
      <c r="J52" s="346"/>
      <c r="K52" s="347"/>
    </row>
    <row r="53" spans="1:11" ht="30" customHeight="1" x14ac:dyDescent="0.2">
      <c r="A53" s="498"/>
      <c r="B53" s="487"/>
      <c r="C53" s="218" t="s">
        <v>231</v>
      </c>
      <c r="D53" s="163"/>
      <c r="E53" s="286"/>
      <c r="F53" s="348"/>
      <c r="G53" s="348"/>
      <c r="H53" s="348"/>
      <c r="I53" s="348"/>
      <c r="J53" s="348"/>
      <c r="K53" s="349"/>
    </row>
    <row r="54" spans="1:11" ht="30" customHeight="1" x14ac:dyDescent="0.2">
      <c r="A54" s="498"/>
      <c r="B54" s="487"/>
      <c r="C54" s="218" t="s">
        <v>232</v>
      </c>
      <c r="D54" s="163"/>
      <c r="E54" s="286"/>
      <c r="F54" s="353"/>
      <c r="G54" s="353"/>
      <c r="H54" s="353"/>
      <c r="I54" s="348"/>
      <c r="J54" s="348"/>
      <c r="K54" s="349"/>
    </row>
    <row r="55" spans="1:11" ht="30" customHeight="1" x14ac:dyDescent="0.2">
      <c r="A55" s="498"/>
      <c r="B55" s="487"/>
      <c r="C55" s="218" t="s">
        <v>233</v>
      </c>
      <c r="D55" s="163"/>
      <c r="E55" s="286"/>
      <c r="F55" s="348"/>
      <c r="G55" s="348"/>
      <c r="H55" s="348"/>
      <c r="I55" s="348"/>
      <c r="J55" s="348"/>
      <c r="K55" s="349"/>
    </row>
    <row r="56" spans="1:11" ht="30" customHeight="1" x14ac:dyDescent="0.2">
      <c r="A56" s="498"/>
      <c r="B56" s="487"/>
      <c r="C56" s="218" t="s">
        <v>234</v>
      </c>
      <c r="D56" s="163"/>
      <c r="E56" s="286"/>
      <c r="F56" s="348"/>
      <c r="G56" s="348"/>
      <c r="H56" s="348"/>
      <c r="I56" s="348"/>
      <c r="J56" s="348"/>
      <c r="K56" s="349"/>
    </row>
    <row r="57" spans="1:11" ht="30" customHeight="1" thickBot="1" x14ac:dyDescent="0.25">
      <c r="A57" s="498"/>
      <c r="B57" s="488"/>
      <c r="C57" s="220" t="s">
        <v>235</v>
      </c>
      <c r="D57" s="171"/>
      <c r="E57" s="318"/>
      <c r="F57" s="350"/>
      <c r="G57" s="350"/>
      <c r="H57" s="350"/>
      <c r="I57" s="350"/>
      <c r="J57" s="350"/>
      <c r="K57" s="351"/>
    </row>
    <row r="58" spans="1:11" ht="30" customHeight="1" x14ac:dyDescent="0.2">
      <c r="A58" s="498"/>
      <c r="B58" s="489" t="s">
        <v>88</v>
      </c>
      <c r="C58" s="247" t="s">
        <v>142</v>
      </c>
      <c r="D58" s="184"/>
      <c r="E58" s="319"/>
      <c r="F58" s="346"/>
      <c r="G58" s="346"/>
      <c r="H58" s="346"/>
      <c r="I58" s="346"/>
      <c r="J58" s="346"/>
      <c r="K58" s="347"/>
    </row>
    <row r="59" spans="1:11" ht="30" customHeight="1" x14ac:dyDescent="0.2">
      <c r="A59" s="498"/>
      <c r="B59" s="490"/>
      <c r="C59" s="218" t="s">
        <v>231</v>
      </c>
      <c r="D59" s="163"/>
      <c r="E59" s="286"/>
      <c r="F59" s="348"/>
      <c r="G59" s="348"/>
      <c r="H59" s="348"/>
      <c r="I59" s="348"/>
      <c r="J59" s="348"/>
      <c r="K59" s="349"/>
    </row>
    <row r="60" spans="1:11" ht="30" customHeight="1" x14ac:dyDescent="0.2">
      <c r="A60" s="498"/>
      <c r="B60" s="490"/>
      <c r="C60" s="218" t="s">
        <v>232</v>
      </c>
      <c r="D60" s="163"/>
      <c r="E60" s="286"/>
      <c r="F60" s="348"/>
      <c r="G60" s="348"/>
      <c r="H60" s="348"/>
      <c r="I60" s="348"/>
      <c r="J60" s="348"/>
      <c r="K60" s="349"/>
    </row>
    <row r="61" spans="1:11" ht="30" customHeight="1" x14ac:dyDescent="0.2">
      <c r="A61" s="498"/>
      <c r="B61" s="490"/>
      <c r="C61" s="218" t="s">
        <v>233</v>
      </c>
      <c r="D61" s="163"/>
      <c r="E61" s="286"/>
      <c r="F61" s="348"/>
      <c r="G61" s="348"/>
      <c r="H61" s="348"/>
      <c r="I61" s="348"/>
      <c r="J61" s="348"/>
      <c r="K61" s="349"/>
    </row>
    <row r="62" spans="1:11" ht="30" customHeight="1" x14ac:dyDescent="0.2">
      <c r="A62" s="498"/>
      <c r="B62" s="490"/>
      <c r="C62" s="218" t="s">
        <v>234</v>
      </c>
      <c r="D62" s="163"/>
      <c r="E62" s="286"/>
      <c r="F62" s="348"/>
      <c r="G62" s="348"/>
      <c r="H62" s="348"/>
      <c r="I62" s="348"/>
      <c r="J62" s="348"/>
      <c r="K62" s="349"/>
    </row>
    <row r="63" spans="1:11" ht="30" customHeight="1" thickBot="1" x14ac:dyDescent="0.25">
      <c r="A63" s="498"/>
      <c r="B63" s="491"/>
      <c r="C63" s="220" t="s">
        <v>235</v>
      </c>
      <c r="D63" s="171"/>
      <c r="E63" s="318"/>
      <c r="F63" s="350"/>
      <c r="G63" s="350"/>
      <c r="H63" s="350"/>
      <c r="I63" s="350"/>
      <c r="J63" s="350"/>
      <c r="K63" s="351"/>
    </row>
    <row r="64" spans="1:11" ht="30" customHeight="1" x14ac:dyDescent="0.2">
      <c r="A64" s="498"/>
      <c r="B64" s="486" t="s">
        <v>5</v>
      </c>
      <c r="C64" s="217" t="s">
        <v>142</v>
      </c>
      <c r="D64" s="184"/>
      <c r="E64" s="285"/>
      <c r="F64" s="346"/>
      <c r="G64" s="346"/>
      <c r="H64" s="346"/>
      <c r="I64" s="346"/>
      <c r="J64" s="346"/>
      <c r="K64" s="347"/>
    </row>
    <row r="65" spans="1:11" ht="30" customHeight="1" x14ac:dyDescent="0.2">
      <c r="A65" s="498"/>
      <c r="B65" s="487"/>
      <c r="C65" s="218" t="s">
        <v>231</v>
      </c>
      <c r="D65" s="163"/>
      <c r="E65" s="286"/>
      <c r="F65" s="348"/>
      <c r="G65" s="348"/>
      <c r="H65" s="348"/>
      <c r="I65" s="348"/>
      <c r="J65" s="348"/>
      <c r="K65" s="349"/>
    </row>
    <row r="66" spans="1:11" ht="30" customHeight="1" x14ac:dyDescent="0.2">
      <c r="A66" s="498"/>
      <c r="B66" s="487"/>
      <c r="C66" s="218" t="s">
        <v>232</v>
      </c>
      <c r="D66" s="163"/>
      <c r="E66" s="286"/>
      <c r="F66" s="348"/>
      <c r="G66" s="348"/>
      <c r="H66" s="348"/>
      <c r="I66" s="348"/>
      <c r="J66" s="348"/>
      <c r="K66" s="349"/>
    </row>
    <row r="67" spans="1:11" ht="30" customHeight="1" x14ac:dyDescent="0.2">
      <c r="A67" s="498"/>
      <c r="B67" s="487"/>
      <c r="C67" s="218" t="s">
        <v>233</v>
      </c>
      <c r="D67" s="163"/>
      <c r="E67" s="286"/>
      <c r="F67" s="348"/>
      <c r="G67" s="348"/>
      <c r="H67" s="348"/>
      <c r="I67" s="348"/>
      <c r="J67" s="348"/>
      <c r="K67" s="349"/>
    </row>
    <row r="68" spans="1:11" ht="30" customHeight="1" x14ac:dyDescent="0.2">
      <c r="A68" s="498"/>
      <c r="B68" s="487"/>
      <c r="C68" s="218" t="s">
        <v>234</v>
      </c>
      <c r="D68" s="163"/>
      <c r="E68" s="286"/>
      <c r="F68" s="348"/>
      <c r="G68" s="348"/>
      <c r="H68" s="348"/>
      <c r="I68" s="348"/>
      <c r="J68" s="348"/>
      <c r="K68" s="349"/>
    </row>
    <row r="69" spans="1:11" ht="30" customHeight="1" thickBot="1" x14ac:dyDescent="0.25">
      <c r="A69" s="498"/>
      <c r="B69" s="488"/>
      <c r="C69" s="220" t="s">
        <v>235</v>
      </c>
      <c r="D69" s="171"/>
      <c r="E69" s="318"/>
      <c r="F69" s="350"/>
      <c r="G69" s="350"/>
      <c r="H69" s="350"/>
      <c r="I69" s="350"/>
      <c r="J69" s="350"/>
      <c r="K69" s="351"/>
    </row>
    <row r="70" spans="1:11" ht="30" customHeight="1" x14ac:dyDescent="0.2">
      <c r="A70" s="498"/>
      <c r="B70" s="492" t="s">
        <v>42</v>
      </c>
      <c r="C70" s="217" t="s">
        <v>142</v>
      </c>
      <c r="D70" s="184"/>
      <c r="E70" s="285"/>
      <c r="F70" s="346"/>
      <c r="G70" s="346"/>
      <c r="H70" s="346"/>
      <c r="I70" s="346"/>
      <c r="J70" s="346"/>
      <c r="K70" s="347"/>
    </row>
    <row r="71" spans="1:11" ht="30" customHeight="1" x14ac:dyDescent="0.2">
      <c r="A71" s="498"/>
      <c r="B71" s="493"/>
      <c r="C71" s="218" t="s">
        <v>231</v>
      </c>
      <c r="D71" s="163"/>
      <c r="E71" s="286"/>
      <c r="F71" s="348"/>
      <c r="G71" s="348"/>
      <c r="H71" s="348"/>
      <c r="I71" s="348"/>
      <c r="J71" s="348"/>
      <c r="K71" s="349"/>
    </row>
    <row r="72" spans="1:11" ht="30" customHeight="1" x14ac:dyDescent="0.2">
      <c r="A72" s="498"/>
      <c r="B72" s="493"/>
      <c r="C72" s="218" t="s">
        <v>232</v>
      </c>
      <c r="D72" s="163"/>
      <c r="E72" s="286"/>
      <c r="F72" s="348"/>
      <c r="G72" s="348"/>
      <c r="H72" s="348"/>
      <c r="I72" s="348"/>
      <c r="J72" s="348"/>
      <c r="K72" s="349"/>
    </row>
    <row r="73" spans="1:11" ht="30" customHeight="1" x14ac:dyDescent="0.2">
      <c r="A73" s="498"/>
      <c r="B73" s="493"/>
      <c r="C73" s="218" t="s">
        <v>233</v>
      </c>
      <c r="D73" s="163"/>
      <c r="E73" s="286"/>
      <c r="F73" s="348"/>
      <c r="G73" s="348"/>
      <c r="H73" s="348"/>
      <c r="I73" s="348"/>
      <c r="J73" s="348"/>
      <c r="K73" s="349"/>
    </row>
    <row r="74" spans="1:11" ht="30" customHeight="1" x14ac:dyDescent="0.2">
      <c r="A74" s="498"/>
      <c r="B74" s="493"/>
      <c r="C74" s="218" t="s">
        <v>234</v>
      </c>
      <c r="D74" s="163"/>
      <c r="E74" s="286"/>
      <c r="F74" s="348"/>
      <c r="G74" s="348"/>
      <c r="H74" s="348"/>
      <c r="I74" s="348"/>
      <c r="J74" s="348"/>
      <c r="K74" s="349"/>
    </row>
    <row r="75" spans="1:11" ht="30" customHeight="1" thickBot="1" x14ac:dyDescent="0.25">
      <c r="A75" s="498"/>
      <c r="B75" s="494"/>
      <c r="C75" s="220" t="s">
        <v>235</v>
      </c>
      <c r="D75" s="171"/>
      <c r="E75" s="318"/>
      <c r="F75" s="350"/>
      <c r="G75" s="350"/>
      <c r="H75" s="350"/>
      <c r="I75" s="350"/>
      <c r="J75" s="350"/>
      <c r="K75" s="351"/>
    </row>
    <row r="76" spans="1:11" ht="13.5" thickBot="1" x14ac:dyDescent="0.25">
      <c r="A76" s="6"/>
      <c r="B76" s="248"/>
      <c r="C76" s="246"/>
      <c r="D76" s="316"/>
      <c r="E76" s="317"/>
      <c r="F76" s="315"/>
      <c r="G76" s="315"/>
      <c r="H76" s="315"/>
      <c r="I76" s="315"/>
      <c r="J76" s="315"/>
      <c r="K76" s="315"/>
    </row>
    <row r="77" spans="1:11" ht="30" customHeight="1" x14ac:dyDescent="0.2">
      <c r="A77" s="498" t="s">
        <v>151</v>
      </c>
      <c r="B77" s="486" t="s">
        <v>44</v>
      </c>
      <c r="C77" s="217" t="s">
        <v>142</v>
      </c>
      <c r="D77" s="184"/>
      <c r="E77" s="285"/>
      <c r="F77" s="352"/>
      <c r="G77" s="346"/>
      <c r="H77" s="346"/>
      <c r="I77" s="346"/>
      <c r="J77" s="346"/>
      <c r="K77" s="347"/>
    </row>
    <row r="78" spans="1:11" ht="30" customHeight="1" x14ac:dyDescent="0.2">
      <c r="A78" s="498"/>
      <c r="B78" s="487"/>
      <c r="C78" s="218" t="s">
        <v>231</v>
      </c>
      <c r="D78" s="163"/>
      <c r="E78" s="286"/>
      <c r="F78" s="353"/>
      <c r="G78" s="348"/>
      <c r="H78" s="348"/>
      <c r="I78" s="348"/>
      <c r="J78" s="348"/>
      <c r="K78" s="349"/>
    </row>
    <row r="79" spans="1:11" ht="30" customHeight="1" x14ac:dyDescent="0.2">
      <c r="A79" s="498"/>
      <c r="B79" s="487"/>
      <c r="C79" s="218" t="s">
        <v>232</v>
      </c>
      <c r="D79" s="163"/>
      <c r="E79" s="286"/>
      <c r="F79" s="353"/>
      <c r="G79" s="348"/>
      <c r="H79" s="348"/>
      <c r="I79" s="348"/>
      <c r="J79" s="348"/>
      <c r="K79" s="349"/>
    </row>
    <row r="80" spans="1:11" ht="30" customHeight="1" x14ac:dyDescent="0.2">
      <c r="A80" s="498"/>
      <c r="B80" s="487"/>
      <c r="C80" s="218" t="s">
        <v>233</v>
      </c>
      <c r="D80" s="163"/>
      <c r="E80" s="286"/>
      <c r="F80" s="353"/>
      <c r="G80" s="348"/>
      <c r="H80" s="348"/>
      <c r="I80" s="348"/>
      <c r="J80" s="348"/>
      <c r="K80" s="349"/>
    </row>
    <row r="81" spans="1:11" ht="30" customHeight="1" x14ac:dyDescent="0.2">
      <c r="A81" s="498"/>
      <c r="B81" s="487"/>
      <c r="C81" s="218" t="s">
        <v>234</v>
      </c>
      <c r="D81" s="163"/>
      <c r="E81" s="286"/>
      <c r="F81" s="353"/>
      <c r="G81" s="348"/>
      <c r="H81" s="348"/>
      <c r="I81" s="348"/>
      <c r="J81" s="348"/>
      <c r="K81" s="349"/>
    </row>
    <row r="82" spans="1:11" ht="30" customHeight="1" thickBot="1" x14ac:dyDescent="0.25">
      <c r="A82" s="498"/>
      <c r="B82" s="487"/>
      <c r="C82" s="219" t="s">
        <v>235</v>
      </c>
      <c r="D82" s="203"/>
      <c r="E82" s="287"/>
      <c r="F82" s="355"/>
      <c r="G82" s="356"/>
      <c r="H82" s="356"/>
      <c r="I82" s="356"/>
      <c r="J82" s="356"/>
      <c r="K82" s="357"/>
    </row>
    <row r="83" spans="1:11" ht="30" customHeight="1" x14ac:dyDescent="0.2">
      <c r="A83" s="498"/>
      <c r="B83" s="489" t="s">
        <v>90</v>
      </c>
      <c r="C83" s="208" t="s">
        <v>142</v>
      </c>
      <c r="D83" s="184"/>
      <c r="E83" s="307"/>
      <c r="F83" s="352"/>
      <c r="G83" s="346"/>
      <c r="H83" s="346"/>
      <c r="I83" s="346"/>
      <c r="J83" s="346"/>
      <c r="K83" s="347"/>
    </row>
    <row r="84" spans="1:11" ht="30" customHeight="1" x14ac:dyDescent="0.2">
      <c r="A84" s="498"/>
      <c r="B84" s="490"/>
      <c r="C84" s="185" t="s">
        <v>231</v>
      </c>
      <c r="D84" s="163"/>
      <c r="E84" s="308"/>
      <c r="F84" s="353"/>
      <c r="G84" s="348"/>
      <c r="H84" s="348"/>
      <c r="I84" s="348"/>
      <c r="J84" s="348"/>
      <c r="K84" s="349"/>
    </row>
    <row r="85" spans="1:11" ht="30" customHeight="1" x14ac:dyDescent="0.2">
      <c r="A85" s="498"/>
      <c r="B85" s="490"/>
      <c r="C85" s="185" t="s">
        <v>232</v>
      </c>
      <c r="D85" s="163"/>
      <c r="E85" s="308"/>
      <c r="F85" s="353"/>
      <c r="G85" s="348"/>
      <c r="H85" s="348"/>
      <c r="I85" s="348"/>
      <c r="J85" s="348"/>
      <c r="K85" s="349"/>
    </row>
    <row r="86" spans="1:11" ht="30" customHeight="1" x14ac:dyDescent="0.2">
      <c r="A86" s="498"/>
      <c r="B86" s="490"/>
      <c r="C86" s="185" t="s">
        <v>233</v>
      </c>
      <c r="D86" s="163"/>
      <c r="E86" s="308"/>
      <c r="F86" s="353"/>
      <c r="G86" s="348"/>
      <c r="H86" s="348"/>
      <c r="I86" s="348"/>
      <c r="J86" s="348"/>
      <c r="K86" s="349"/>
    </row>
    <row r="87" spans="1:11" ht="30" customHeight="1" x14ac:dyDescent="0.2">
      <c r="A87" s="498"/>
      <c r="B87" s="490"/>
      <c r="C87" s="185" t="s">
        <v>234</v>
      </c>
      <c r="D87" s="163"/>
      <c r="E87" s="308"/>
      <c r="F87" s="353"/>
      <c r="G87" s="348"/>
      <c r="H87" s="348"/>
      <c r="I87" s="348"/>
      <c r="J87" s="348"/>
      <c r="K87" s="349"/>
    </row>
    <row r="88" spans="1:11" ht="30" customHeight="1" thickBot="1" x14ac:dyDescent="0.25">
      <c r="A88" s="498"/>
      <c r="B88" s="491"/>
      <c r="C88" s="213" t="s">
        <v>235</v>
      </c>
      <c r="D88" s="171"/>
      <c r="E88" s="309"/>
      <c r="F88" s="350"/>
      <c r="G88" s="350"/>
      <c r="H88" s="350"/>
      <c r="I88" s="350"/>
      <c r="J88" s="350"/>
      <c r="K88" s="351"/>
    </row>
    <row r="89" spans="1:11" ht="30" customHeight="1" x14ac:dyDescent="0.2">
      <c r="A89" s="498"/>
      <c r="B89" s="486" t="s">
        <v>11</v>
      </c>
      <c r="C89" s="208" t="s">
        <v>142</v>
      </c>
      <c r="D89" s="184"/>
      <c r="E89" s="307"/>
      <c r="F89" s="346"/>
      <c r="G89" s="346"/>
      <c r="H89" s="346"/>
      <c r="I89" s="346"/>
      <c r="J89" s="346"/>
      <c r="K89" s="347"/>
    </row>
    <row r="90" spans="1:11" ht="30" customHeight="1" x14ac:dyDescent="0.2">
      <c r="A90" s="498"/>
      <c r="B90" s="487"/>
      <c r="C90" s="185" t="s">
        <v>231</v>
      </c>
      <c r="D90" s="163"/>
      <c r="E90" s="308"/>
      <c r="F90" s="348"/>
      <c r="G90" s="348"/>
      <c r="H90" s="348"/>
      <c r="I90" s="348"/>
      <c r="J90" s="348"/>
      <c r="K90" s="349"/>
    </row>
    <row r="91" spans="1:11" ht="30" customHeight="1" x14ac:dyDescent="0.2">
      <c r="A91" s="498"/>
      <c r="B91" s="487"/>
      <c r="C91" s="185" t="s">
        <v>232</v>
      </c>
      <c r="D91" s="163"/>
      <c r="E91" s="308"/>
      <c r="F91" s="348"/>
      <c r="G91" s="348"/>
      <c r="H91" s="348"/>
      <c r="I91" s="348"/>
      <c r="J91" s="348"/>
      <c r="K91" s="349"/>
    </row>
    <row r="92" spans="1:11" ht="30" customHeight="1" x14ac:dyDescent="0.2">
      <c r="A92" s="498"/>
      <c r="B92" s="487"/>
      <c r="C92" s="185" t="s">
        <v>233</v>
      </c>
      <c r="D92" s="163"/>
      <c r="E92" s="308"/>
      <c r="F92" s="348"/>
      <c r="G92" s="348"/>
      <c r="H92" s="348"/>
      <c r="I92" s="348"/>
      <c r="J92" s="348"/>
      <c r="K92" s="349"/>
    </row>
    <row r="93" spans="1:11" ht="30" customHeight="1" x14ac:dyDescent="0.2">
      <c r="A93" s="498"/>
      <c r="B93" s="487"/>
      <c r="C93" s="185" t="s">
        <v>234</v>
      </c>
      <c r="D93" s="163"/>
      <c r="E93" s="308"/>
      <c r="F93" s="348"/>
      <c r="G93" s="348"/>
      <c r="H93" s="348"/>
      <c r="I93" s="348"/>
      <c r="J93" s="348"/>
      <c r="K93" s="349"/>
    </row>
    <row r="94" spans="1:11" ht="30" customHeight="1" thickBot="1" x14ac:dyDescent="0.25">
      <c r="A94" s="498"/>
      <c r="B94" s="488"/>
      <c r="C94" s="213" t="s">
        <v>235</v>
      </c>
      <c r="D94" s="171"/>
      <c r="E94" s="309"/>
      <c r="F94" s="350"/>
      <c r="G94" s="350"/>
      <c r="H94" s="350"/>
      <c r="I94" s="350"/>
      <c r="J94" s="350"/>
      <c r="K94" s="351"/>
    </row>
    <row r="95" spans="1:11" ht="30" customHeight="1" x14ac:dyDescent="0.2">
      <c r="A95" s="498"/>
      <c r="B95" s="486" t="s">
        <v>12</v>
      </c>
      <c r="C95" s="208" t="s">
        <v>142</v>
      </c>
      <c r="D95" s="184"/>
      <c r="E95" s="307"/>
      <c r="F95" s="346"/>
      <c r="G95" s="346"/>
      <c r="H95" s="346"/>
      <c r="I95" s="346"/>
      <c r="J95" s="346"/>
      <c r="K95" s="347"/>
    </row>
    <row r="96" spans="1:11" ht="30" customHeight="1" x14ac:dyDescent="0.2">
      <c r="A96" s="498"/>
      <c r="B96" s="487"/>
      <c r="C96" s="185" t="s">
        <v>231</v>
      </c>
      <c r="D96" s="163"/>
      <c r="E96" s="308"/>
      <c r="F96" s="348"/>
      <c r="G96" s="348"/>
      <c r="H96" s="348"/>
      <c r="I96" s="348"/>
      <c r="J96" s="348"/>
      <c r="K96" s="349"/>
    </row>
    <row r="97" spans="1:11" ht="30" customHeight="1" x14ac:dyDescent="0.2">
      <c r="A97" s="498"/>
      <c r="B97" s="487"/>
      <c r="C97" s="185" t="s">
        <v>232</v>
      </c>
      <c r="D97" s="163"/>
      <c r="E97" s="308"/>
      <c r="F97" s="348"/>
      <c r="G97" s="348"/>
      <c r="H97" s="348"/>
      <c r="I97" s="348"/>
      <c r="J97" s="348"/>
      <c r="K97" s="349"/>
    </row>
    <row r="98" spans="1:11" ht="30" customHeight="1" x14ac:dyDescent="0.2">
      <c r="A98" s="498"/>
      <c r="B98" s="487"/>
      <c r="C98" s="185" t="s">
        <v>233</v>
      </c>
      <c r="D98" s="163"/>
      <c r="E98" s="308"/>
      <c r="F98" s="348"/>
      <c r="G98" s="348"/>
      <c r="H98" s="348"/>
      <c r="I98" s="348"/>
      <c r="J98" s="348"/>
      <c r="K98" s="349"/>
    </row>
    <row r="99" spans="1:11" ht="30" customHeight="1" x14ac:dyDescent="0.2">
      <c r="A99" s="498"/>
      <c r="B99" s="487"/>
      <c r="C99" s="185" t="s">
        <v>234</v>
      </c>
      <c r="D99" s="163"/>
      <c r="E99" s="308"/>
      <c r="F99" s="348"/>
      <c r="G99" s="348"/>
      <c r="H99" s="348"/>
      <c r="I99" s="348"/>
      <c r="J99" s="348"/>
      <c r="K99" s="349"/>
    </row>
    <row r="100" spans="1:11" ht="30" customHeight="1" thickBot="1" x14ac:dyDescent="0.25">
      <c r="A100" s="498"/>
      <c r="B100" s="488"/>
      <c r="C100" s="213" t="s">
        <v>235</v>
      </c>
      <c r="D100" s="171"/>
      <c r="E100" s="309"/>
      <c r="F100" s="350"/>
      <c r="G100" s="350"/>
      <c r="H100" s="350"/>
      <c r="I100" s="350"/>
      <c r="J100" s="350"/>
      <c r="K100" s="351"/>
    </row>
    <row r="101" spans="1:11" ht="30" customHeight="1" x14ac:dyDescent="0.2">
      <c r="A101" s="498"/>
      <c r="B101" s="486" t="s">
        <v>13</v>
      </c>
      <c r="C101" s="208" t="s">
        <v>142</v>
      </c>
      <c r="D101" s="184"/>
      <c r="E101" s="307"/>
      <c r="F101" s="346"/>
      <c r="G101" s="346"/>
      <c r="H101" s="346"/>
      <c r="I101" s="346"/>
      <c r="J101" s="346"/>
      <c r="K101" s="347"/>
    </row>
    <row r="102" spans="1:11" ht="30" customHeight="1" x14ac:dyDescent="0.2">
      <c r="A102" s="498"/>
      <c r="B102" s="487"/>
      <c r="C102" s="185" t="s">
        <v>231</v>
      </c>
      <c r="D102" s="163"/>
      <c r="E102" s="308"/>
      <c r="F102" s="348"/>
      <c r="G102" s="348"/>
      <c r="H102" s="348"/>
      <c r="I102" s="348"/>
      <c r="J102" s="348"/>
      <c r="K102" s="349"/>
    </row>
    <row r="103" spans="1:11" ht="30" customHeight="1" x14ac:dyDescent="0.2">
      <c r="A103" s="498"/>
      <c r="B103" s="487"/>
      <c r="C103" s="185" t="s">
        <v>232</v>
      </c>
      <c r="D103" s="163"/>
      <c r="E103" s="308"/>
      <c r="F103" s="348"/>
      <c r="G103" s="348"/>
      <c r="H103" s="348"/>
      <c r="I103" s="348"/>
      <c r="J103" s="348"/>
      <c r="K103" s="349"/>
    </row>
    <row r="104" spans="1:11" ht="30" customHeight="1" x14ac:dyDescent="0.2">
      <c r="A104" s="498"/>
      <c r="B104" s="487"/>
      <c r="C104" s="185" t="s">
        <v>233</v>
      </c>
      <c r="D104" s="163"/>
      <c r="E104" s="308"/>
      <c r="F104" s="348"/>
      <c r="G104" s="348"/>
      <c r="H104" s="348"/>
      <c r="I104" s="348"/>
      <c r="J104" s="348"/>
      <c r="K104" s="349"/>
    </row>
    <row r="105" spans="1:11" ht="30" customHeight="1" x14ac:dyDescent="0.2">
      <c r="A105" s="498"/>
      <c r="B105" s="487"/>
      <c r="C105" s="185" t="s">
        <v>234</v>
      </c>
      <c r="D105" s="163"/>
      <c r="E105" s="308"/>
      <c r="F105" s="348"/>
      <c r="G105" s="348"/>
      <c r="H105" s="348"/>
      <c r="I105" s="348"/>
      <c r="J105" s="348"/>
      <c r="K105" s="349"/>
    </row>
    <row r="106" spans="1:11" ht="30" customHeight="1" thickBot="1" x14ac:dyDescent="0.25">
      <c r="A106" s="498"/>
      <c r="B106" s="488"/>
      <c r="C106" s="213" t="s">
        <v>235</v>
      </c>
      <c r="D106" s="171"/>
      <c r="E106" s="309"/>
      <c r="F106" s="350"/>
      <c r="G106" s="350"/>
      <c r="H106" s="350"/>
      <c r="I106" s="350"/>
      <c r="J106" s="350"/>
      <c r="K106" s="351"/>
    </row>
    <row r="107" spans="1:11" ht="13.5" thickBot="1" x14ac:dyDescent="0.25">
      <c r="A107" s="7"/>
      <c r="B107" s="246"/>
      <c r="C107" s="245"/>
      <c r="D107" s="313"/>
      <c r="E107" s="314"/>
      <c r="F107" s="315"/>
      <c r="G107" s="315"/>
      <c r="H107" s="315"/>
      <c r="I107" s="315"/>
      <c r="J107" s="315"/>
      <c r="K107" s="315"/>
    </row>
    <row r="108" spans="1:11" ht="30" customHeight="1" x14ac:dyDescent="0.2">
      <c r="A108" s="498" t="s">
        <v>14</v>
      </c>
      <c r="B108" s="492" t="s">
        <v>15</v>
      </c>
      <c r="C108" s="208" t="s">
        <v>142</v>
      </c>
      <c r="D108" s="209"/>
      <c r="E108" s="310"/>
      <c r="F108" s="340"/>
      <c r="G108" s="340"/>
      <c r="H108" s="340"/>
      <c r="I108" s="340"/>
      <c r="J108" s="340"/>
      <c r="K108" s="341"/>
    </row>
    <row r="109" spans="1:11" ht="30" customHeight="1" x14ac:dyDescent="0.2">
      <c r="A109" s="498"/>
      <c r="B109" s="493"/>
      <c r="C109" s="185" t="s">
        <v>231</v>
      </c>
      <c r="D109" s="186"/>
      <c r="E109" s="311"/>
      <c r="F109" s="342"/>
      <c r="G109" s="342"/>
      <c r="H109" s="342"/>
      <c r="I109" s="342"/>
      <c r="J109" s="342"/>
      <c r="K109" s="343"/>
    </row>
    <row r="110" spans="1:11" ht="30" customHeight="1" x14ac:dyDescent="0.2">
      <c r="A110" s="498"/>
      <c r="B110" s="493"/>
      <c r="C110" s="185" t="s">
        <v>232</v>
      </c>
      <c r="D110" s="186"/>
      <c r="E110" s="311"/>
      <c r="F110" s="342"/>
      <c r="G110" s="342"/>
      <c r="H110" s="342"/>
      <c r="I110" s="342"/>
      <c r="J110" s="342"/>
      <c r="K110" s="343"/>
    </row>
    <row r="111" spans="1:11" ht="30" customHeight="1" x14ac:dyDescent="0.2">
      <c r="A111" s="498"/>
      <c r="B111" s="493"/>
      <c r="C111" s="185" t="s">
        <v>233</v>
      </c>
      <c r="D111" s="186"/>
      <c r="E111" s="311"/>
      <c r="F111" s="342"/>
      <c r="G111" s="342"/>
      <c r="H111" s="342"/>
      <c r="I111" s="342"/>
      <c r="J111" s="342"/>
      <c r="K111" s="343"/>
    </row>
    <row r="112" spans="1:11" ht="30" customHeight="1" x14ac:dyDescent="0.2">
      <c r="A112" s="498"/>
      <c r="B112" s="493"/>
      <c r="C112" s="185" t="s">
        <v>234</v>
      </c>
      <c r="D112" s="186"/>
      <c r="E112" s="311"/>
      <c r="F112" s="342"/>
      <c r="G112" s="342"/>
      <c r="H112" s="342"/>
      <c r="I112" s="342"/>
      <c r="J112" s="342"/>
      <c r="K112" s="343"/>
    </row>
    <row r="113" spans="1:11" ht="30" customHeight="1" thickBot="1" x14ac:dyDescent="0.25">
      <c r="A113" s="498"/>
      <c r="B113" s="494"/>
      <c r="C113" s="213" t="s">
        <v>235</v>
      </c>
      <c r="D113" s="214"/>
      <c r="E113" s="312"/>
      <c r="F113" s="344"/>
      <c r="G113" s="344"/>
      <c r="H113" s="344"/>
      <c r="I113" s="344"/>
      <c r="J113" s="344"/>
      <c r="K113" s="345"/>
    </row>
    <row r="114" spans="1:11" ht="30" customHeight="1" x14ac:dyDescent="0.2">
      <c r="A114" s="498"/>
      <c r="B114" s="492" t="s">
        <v>16</v>
      </c>
      <c r="C114" s="208" t="s">
        <v>142</v>
      </c>
      <c r="D114" s="184"/>
      <c r="E114" s="307"/>
      <c r="F114" s="346"/>
      <c r="G114" s="346"/>
      <c r="H114" s="346"/>
      <c r="I114" s="346"/>
      <c r="J114" s="346"/>
      <c r="K114" s="347"/>
    </row>
    <row r="115" spans="1:11" ht="30" customHeight="1" x14ac:dyDescent="0.2">
      <c r="A115" s="498"/>
      <c r="B115" s="493"/>
      <c r="C115" s="185" t="s">
        <v>231</v>
      </c>
      <c r="D115" s="163"/>
      <c r="E115" s="308"/>
      <c r="F115" s="348"/>
      <c r="G115" s="348"/>
      <c r="H115" s="348"/>
      <c r="I115" s="348"/>
      <c r="J115" s="348"/>
      <c r="K115" s="349"/>
    </row>
    <row r="116" spans="1:11" ht="30" customHeight="1" x14ac:dyDescent="0.2">
      <c r="A116" s="498"/>
      <c r="B116" s="493"/>
      <c r="C116" s="185" t="s">
        <v>232</v>
      </c>
      <c r="D116" s="163"/>
      <c r="E116" s="308"/>
      <c r="F116" s="348"/>
      <c r="G116" s="348"/>
      <c r="H116" s="348"/>
      <c r="I116" s="348"/>
      <c r="J116" s="348"/>
      <c r="K116" s="349"/>
    </row>
    <row r="117" spans="1:11" ht="30" customHeight="1" x14ac:dyDescent="0.2">
      <c r="A117" s="498"/>
      <c r="B117" s="493"/>
      <c r="C117" s="185" t="s">
        <v>233</v>
      </c>
      <c r="D117" s="163"/>
      <c r="E117" s="308"/>
      <c r="F117" s="348"/>
      <c r="G117" s="348"/>
      <c r="H117" s="348"/>
      <c r="I117" s="348"/>
      <c r="J117" s="348"/>
      <c r="K117" s="349"/>
    </row>
    <row r="118" spans="1:11" ht="30" customHeight="1" x14ac:dyDescent="0.2">
      <c r="A118" s="498"/>
      <c r="B118" s="493"/>
      <c r="C118" s="185" t="s">
        <v>234</v>
      </c>
      <c r="D118" s="163"/>
      <c r="E118" s="308"/>
      <c r="F118" s="348"/>
      <c r="G118" s="348"/>
      <c r="H118" s="348"/>
      <c r="I118" s="348"/>
      <c r="J118" s="348"/>
      <c r="K118" s="349"/>
    </row>
    <row r="119" spans="1:11" ht="30" customHeight="1" thickBot="1" x14ac:dyDescent="0.25">
      <c r="A119" s="498"/>
      <c r="B119" s="494"/>
      <c r="C119" s="213" t="s">
        <v>235</v>
      </c>
      <c r="D119" s="171"/>
      <c r="E119" s="309"/>
      <c r="F119" s="350"/>
      <c r="G119" s="354"/>
      <c r="H119" s="350"/>
      <c r="I119" s="350"/>
      <c r="J119" s="350"/>
      <c r="K119" s="351"/>
    </row>
    <row r="120" spans="1:11" ht="30" customHeight="1" x14ac:dyDescent="0.2">
      <c r="A120" s="498"/>
      <c r="B120" s="492" t="s">
        <v>17</v>
      </c>
      <c r="C120" s="208" t="s">
        <v>142</v>
      </c>
      <c r="D120" s="209"/>
      <c r="E120" s="310"/>
      <c r="F120" s="340"/>
      <c r="G120" s="340"/>
      <c r="H120" s="340"/>
      <c r="I120" s="340"/>
      <c r="J120" s="340"/>
      <c r="K120" s="341"/>
    </row>
    <row r="121" spans="1:11" ht="30" customHeight="1" x14ac:dyDescent="0.2">
      <c r="A121" s="498"/>
      <c r="B121" s="493"/>
      <c r="C121" s="185" t="s">
        <v>231</v>
      </c>
      <c r="D121" s="186"/>
      <c r="E121" s="311"/>
      <c r="F121" s="342"/>
      <c r="G121" s="342"/>
      <c r="H121" s="342"/>
      <c r="I121" s="342"/>
      <c r="J121" s="342"/>
      <c r="K121" s="343"/>
    </row>
    <row r="122" spans="1:11" ht="30" customHeight="1" x14ac:dyDescent="0.2">
      <c r="A122" s="498"/>
      <c r="B122" s="493"/>
      <c r="C122" s="185" t="s">
        <v>232</v>
      </c>
      <c r="D122" s="186"/>
      <c r="E122" s="311"/>
      <c r="F122" s="342"/>
      <c r="G122" s="342"/>
      <c r="H122" s="342"/>
      <c r="I122" s="342"/>
      <c r="J122" s="342"/>
      <c r="K122" s="343"/>
    </row>
    <row r="123" spans="1:11" ht="30" customHeight="1" x14ac:dyDescent="0.2">
      <c r="A123" s="498"/>
      <c r="B123" s="493"/>
      <c r="C123" s="185" t="s">
        <v>233</v>
      </c>
      <c r="D123" s="186"/>
      <c r="E123" s="311"/>
      <c r="F123" s="342"/>
      <c r="G123" s="342"/>
      <c r="H123" s="342"/>
      <c r="I123" s="342"/>
      <c r="J123" s="342"/>
      <c r="K123" s="343"/>
    </row>
    <row r="124" spans="1:11" ht="30" customHeight="1" x14ac:dyDescent="0.2">
      <c r="A124" s="498"/>
      <c r="B124" s="493"/>
      <c r="C124" s="185" t="s">
        <v>234</v>
      </c>
      <c r="D124" s="186"/>
      <c r="E124" s="311"/>
      <c r="F124" s="342"/>
      <c r="G124" s="342"/>
      <c r="H124" s="342"/>
      <c r="I124" s="342"/>
      <c r="J124" s="342"/>
      <c r="K124" s="343"/>
    </row>
    <row r="125" spans="1:11" ht="30" customHeight="1" thickBot="1" x14ac:dyDescent="0.25">
      <c r="A125" s="498"/>
      <c r="B125" s="494"/>
      <c r="C125" s="213" t="s">
        <v>235</v>
      </c>
      <c r="D125" s="214"/>
      <c r="E125" s="312"/>
      <c r="F125" s="344"/>
      <c r="G125" s="344"/>
      <c r="H125" s="344"/>
      <c r="I125" s="344"/>
      <c r="J125" s="344"/>
      <c r="K125" s="345"/>
    </row>
    <row r="126" spans="1:11" x14ac:dyDescent="0.2">
      <c r="A126" s="7"/>
      <c r="B126" s="226"/>
      <c r="C126" s="227"/>
      <c r="D126" s="320"/>
      <c r="E126" s="321"/>
      <c r="F126" s="322"/>
      <c r="G126" s="322"/>
      <c r="H126" s="322"/>
      <c r="I126" s="322"/>
      <c r="J126" s="322"/>
      <c r="K126" s="322"/>
    </row>
    <row r="127" spans="1:11" x14ac:dyDescent="0.2">
      <c r="B127" s="19"/>
      <c r="C127" s="17"/>
    </row>
    <row r="133" spans="1:2" x14ac:dyDescent="0.2">
      <c r="B133" s="19"/>
    </row>
    <row r="137" spans="1:2" x14ac:dyDescent="0.2">
      <c r="A137" s="2"/>
    </row>
  </sheetData>
  <sheetProtection algorithmName="SHA-512" hashValue="efo9xfp2KpCcLSQwZPJWsnVyfZTBTp1FZEAnn0gv0x54g3GVtcmUoS9AXvCfKt88ulA5mJbz6sj13bXOr7EGZA==" saltValue="4ReCX923jfqpfgiOU6oWHg==" spinCount="100000" sheet="1" formatRows="0"/>
  <mergeCells count="25">
    <mergeCell ref="A108:A125"/>
    <mergeCell ref="A77:A106"/>
    <mergeCell ref="A34:A75"/>
    <mergeCell ref="A21:A32"/>
    <mergeCell ref="A2:A19"/>
    <mergeCell ref="B2:B7"/>
    <mergeCell ref="B8:B13"/>
    <mergeCell ref="B14:B19"/>
    <mergeCell ref="B34:B39"/>
    <mergeCell ref="B21:B26"/>
    <mergeCell ref="B27:B32"/>
    <mergeCell ref="B46:B51"/>
    <mergeCell ref="B52:B57"/>
    <mergeCell ref="B40:B45"/>
    <mergeCell ref="B70:B75"/>
    <mergeCell ref="B77:B82"/>
    <mergeCell ref="B58:B63"/>
    <mergeCell ref="B64:B69"/>
    <mergeCell ref="B95:B100"/>
    <mergeCell ref="B101:B106"/>
    <mergeCell ref="B83:B88"/>
    <mergeCell ref="B89:B94"/>
    <mergeCell ref="B120:B125"/>
    <mergeCell ref="B108:B113"/>
    <mergeCell ref="B114:B119"/>
  </mergeCells>
  <phoneticPr fontId="15" type="noConversion"/>
  <dataValidations count="1">
    <dataValidation type="whole" allowBlank="1" showInputMessage="1" showErrorMessage="1" sqref="E2:E125" xr:uid="{0CC70171-4690-43C3-9D8E-B41F7AFAA0D9}">
      <formula1>0</formula1>
      <formula2>5</formula2>
    </dataValidation>
  </dataValidations>
  <printOptions horizontalCentered="1" verticalCentered="1"/>
  <pageMargins left="0.25" right="0.25" top="0.75" bottom="0.75" header="0.3" footer="0.3"/>
  <pageSetup paperSize="9" scale="67" fitToHeight="0" orientation="landscape" r:id="rId1"/>
  <rowBreaks count="1" manualBreakCount="1">
    <brk id="63" max="10"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pageSetUpPr fitToPage="1"/>
  </sheetPr>
  <dimension ref="A1:K77"/>
  <sheetViews>
    <sheetView zoomScaleNormal="100" zoomScaleSheetLayoutView="100" workbookViewId="0">
      <pane xSplit="1" ySplit="1" topLeftCell="B32" activePane="bottomRight" state="frozen"/>
      <selection pane="topRight" activeCell="B1" sqref="B1"/>
      <selection pane="bottomLeft" activeCell="A2" sqref="A2"/>
      <selection pane="bottomRight" activeCell="A34" sqref="A34:A45"/>
    </sheetView>
  </sheetViews>
  <sheetFormatPr defaultColWidth="9.140625" defaultRowHeight="12.75" x14ac:dyDescent="0.2"/>
  <cols>
    <col min="1" max="1" width="22.28515625" style="69" customWidth="1"/>
    <col min="2" max="2" width="15.7109375" style="21" customWidth="1"/>
    <col min="3" max="3" width="8.42578125" style="21" customWidth="1"/>
    <col min="4" max="4" width="24.7109375" style="21" customWidth="1"/>
    <col min="5" max="5" width="9.28515625" style="21" customWidth="1"/>
    <col min="6" max="6" width="18.28515625" style="21" customWidth="1"/>
    <col min="7" max="7" width="17.28515625" style="21" customWidth="1"/>
    <col min="8" max="8" width="22" style="21" customWidth="1"/>
    <col min="9" max="9" width="21.7109375" style="21" customWidth="1"/>
    <col min="10" max="10" width="22.7109375" style="21" customWidth="1"/>
    <col min="11" max="11" width="26" style="21" customWidth="1"/>
    <col min="12" max="16384" width="9.140625" style="21"/>
  </cols>
  <sheetData>
    <row r="1" spans="1:11" s="58" customFormat="1" ht="135.75" customHeight="1" thickBot="1" x14ac:dyDescent="0.25">
      <c r="A1" s="249" t="s">
        <v>2</v>
      </c>
      <c r="B1" s="251" t="s">
        <v>3</v>
      </c>
      <c r="C1" s="249"/>
      <c r="D1" s="249" t="s">
        <v>253</v>
      </c>
      <c r="E1" s="252" t="s">
        <v>93</v>
      </c>
      <c r="F1" s="249" t="s">
        <v>48</v>
      </c>
      <c r="G1" s="249" t="s">
        <v>49</v>
      </c>
      <c r="H1" s="249" t="s">
        <v>252</v>
      </c>
      <c r="I1" s="249" t="s">
        <v>227</v>
      </c>
      <c r="J1" s="249" t="s">
        <v>228</v>
      </c>
      <c r="K1" s="249" t="s">
        <v>229</v>
      </c>
    </row>
    <row r="2" spans="1:11" ht="30" customHeight="1" x14ac:dyDescent="0.2">
      <c r="A2" s="502" t="s">
        <v>20</v>
      </c>
      <c r="B2" s="451" t="s">
        <v>38</v>
      </c>
      <c r="C2" s="327" t="s">
        <v>142</v>
      </c>
      <c r="D2" s="166"/>
      <c r="E2" s="254"/>
      <c r="F2" s="254"/>
      <c r="G2" s="255"/>
      <c r="H2" s="255"/>
      <c r="I2" s="255"/>
      <c r="J2" s="255"/>
      <c r="K2" s="256"/>
    </row>
    <row r="3" spans="1:11" ht="30" customHeight="1" x14ac:dyDescent="0.2">
      <c r="A3" s="502"/>
      <c r="B3" s="452"/>
      <c r="C3" s="328" t="s">
        <v>231</v>
      </c>
      <c r="D3" s="163"/>
      <c r="E3" s="178"/>
      <c r="F3" s="179"/>
      <c r="G3" s="179"/>
      <c r="H3" s="179"/>
      <c r="I3" s="179"/>
      <c r="J3" s="179"/>
      <c r="K3" s="257"/>
    </row>
    <row r="4" spans="1:11" ht="30" customHeight="1" x14ac:dyDescent="0.2">
      <c r="A4" s="502"/>
      <c r="B4" s="452"/>
      <c r="C4" s="328" t="s">
        <v>232</v>
      </c>
      <c r="D4" s="163"/>
      <c r="E4" s="178"/>
      <c r="F4" s="178"/>
      <c r="G4" s="178"/>
      <c r="H4" s="178"/>
      <c r="I4" s="179"/>
      <c r="J4" s="179"/>
      <c r="K4" s="257"/>
    </row>
    <row r="5" spans="1:11" ht="30" customHeight="1" x14ac:dyDescent="0.2">
      <c r="A5" s="502"/>
      <c r="B5" s="452"/>
      <c r="C5" s="328" t="s">
        <v>233</v>
      </c>
      <c r="D5" s="163"/>
      <c r="E5" s="178"/>
      <c r="F5" s="179"/>
      <c r="G5" s="179"/>
      <c r="H5" s="179"/>
      <c r="I5" s="179"/>
      <c r="J5" s="179"/>
      <c r="K5" s="257"/>
    </row>
    <row r="6" spans="1:11" ht="30" customHeight="1" x14ac:dyDescent="0.2">
      <c r="A6" s="502"/>
      <c r="B6" s="452"/>
      <c r="C6" s="328" t="s">
        <v>234</v>
      </c>
      <c r="D6" s="163"/>
      <c r="E6" s="178"/>
      <c r="F6" s="179"/>
      <c r="G6" s="179"/>
      <c r="H6" s="179"/>
      <c r="I6" s="179"/>
      <c r="J6" s="179"/>
      <c r="K6" s="257"/>
    </row>
    <row r="7" spans="1:11" ht="30" customHeight="1" thickBot="1" x14ac:dyDescent="0.25">
      <c r="A7" s="502"/>
      <c r="B7" s="480"/>
      <c r="C7" s="329" t="s">
        <v>235</v>
      </c>
      <c r="D7" s="171"/>
      <c r="E7" s="323"/>
      <c r="F7" s="258"/>
      <c r="G7" s="258"/>
      <c r="H7" s="258"/>
      <c r="I7" s="258"/>
      <c r="J7" s="258"/>
      <c r="K7" s="259"/>
    </row>
    <row r="8" spans="1:11" ht="30" customHeight="1" x14ac:dyDescent="0.2">
      <c r="A8" s="502"/>
      <c r="B8" s="451" t="s">
        <v>39</v>
      </c>
      <c r="C8" s="327" t="s">
        <v>142</v>
      </c>
      <c r="D8" s="166"/>
      <c r="E8" s="254"/>
      <c r="F8" s="254"/>
      <c r="G8" s="255"/>
      <c r="H8" s="255"/>
      <c r="I8" s="255"/>
      <c r="J8" s="255"/>
      <c r="K8" s="256"/>
    </row>
    <row r="9" spans="1:11" ht="30" customHeight="1" x14ac:dyDescent="0.2">
      <c r="A9" s="502"/>
      <c r="B9" s="452"/>
      <c r="C9" s="328" t="s">
        <v>231</v>
      </c>
      <c r="D9" s="250"/>
      <c r="E9" s="178"/>
      <c r="F9" s="253"/>
      <c r="G9" s="179"/>
      <c r="H9" s="179"/>
      <c r="I9" s="179"/>
      <c r="J9" s="179"/>
      <c r="K9" s="257"/>
    </row>
    <row r="10" spans="1:11" ht="30" customHeight="1" x14ac:dyDescent="0.2">
      <c r="A10" s="502"/>
      <c r="B10" s="452"/>
      <c r="C10" s="328" t="s">
        <v>232</v>
      </c>
      <c r="D10" s="250"/>
      <c r="E10" s="178"/>
      <c r="F10" s="253"/>
      <c r="G10" s="179"/>
      <c r="H10" s="179"/>
      <c r="I10" s="179"/>
      <c r="J10" s="179"/>
      <c r="K10" s="257"/>
    </row>
    <row r="11" spans="1:11" ht="30" customHeight="1" x14ac:dyDescent="0.2">
      <c r="A11" s="502"/>
      <c r="B11" s="452"/>
      <c r="C11" s="328" t="s">
        <v>233</v>
      </c>
      <c r="D11" s="250"/>
      <c r="E11" s="178"/>
      <c r="F11" s="253"/>
      <c r="G11" s="179"/>
      <c r="H11" s="179"/>
      <c r="I11" s="179"/>
      <c r="J11" s="179"/>
      <c r="K11" s="257"/>
    </row>
    <row r="12" spans="1:11" ht="30" customHeight="1" x14ac:dyDescent="0.2">
      <c r="A12" s="502"/>
      <c r="B12" s="452"/>
      <c r="C12" s="328" t="s">
        <v>234</v>
      </c>
      <c r="D12" s="250"/>
      <c r="E12" s="178"/>
      <c r="F12" s="253"/>
      <c r="G12" s="179"/>
      <c r="H12" s="179"/>
      <c r="I12" s="179"/>
      <c r="J12" s="179"/>
      <c r="K12" s="257"/>
    </row>
    <row r="13" spans="1:11" ht="30" customHeight="1" thickBot="1" x14ac:dyDescent="0.25">
      <c r="A13" s="502"/>
      <c r="B13" s="480"/>
      <c r="C13" s="329" t="s">
        <v>235</v>
      </c>
      <c r="D13" s="260"/>
      <c r="E13" s="323"/>
      <c r="F13" s="261"/>
      <c r="G13" s="258"/>
      <c r="H13" s="258"/>
      <c r="I13" s="258"/>
      <c r="J13" s="258"/>
      <c r="K13" s="259"/>
    </row>
    <row r="14" spans="1:11" ht="30" customHeight="1" x14ac:dyDescent="0.2">
      <c r="A14" s="502"/>
      <c r="B14" s="451" t="s">
        <v>52</v>
      </c>
      <c r="C14" s="327" t="s">
        <v>142</v>
      </c>
      <c r="D14" s="166"/>
      <c r="E14" s="254"/>
      <c r="F14" s="262"/>
      <c r="G14" s="255"/>
      <c r="H14" s="255"/>
      <c r="I14" s="255"/>
      <c r="J14" s="255"/>
      <c r="K14" s="256"/>
    </row>
    <row r="15" spans="1:11" ht="30" customHeight="1" x14ac:dyDescent="0.2">
      <c r="A15" s="502"/>
      <c r="B15" s="452"/>
      <c r="C15" s="328" t="s">
        <v>231</v>
      </c>
      <c r="D15" s="250"/>
      <c r="E15" s="178"/>
      <c r="F15" s="253"/>
      <c r="G15" s="179"/>
      <c r="H15" s="179"/>
      <c r="I15" s="179"/>
      <c r="J15" s="179"/>
      <c r="K15" s="257"/>
    </row>
    <row r="16" spans="1:11" ht="30" customHeight="1" x14ac:dyDescent="0.2">
      <c r="A16" s="502"/>
      <c r="B16" s="452"/>
      <c r="C16" s="328" t="s">
        <v>232</v>
      </c>
      <c r="D16" s="250"/>
      <c r="E16" s="178"/>
      <c r="F16" s="253"/>
      <c r="G16" s="179"/>
      <c r="H16" s="179"/>
      <c r="I16" s="179"/>
      <c r="J16" s="179"/>
      <c r="K16" s="257"/>
    </row>
    <row r="17" spans="1:11" ht="30" customHeight="1" x14ac:dyDescent="0.2">
      <c r="A17" s="502"/>
      <c r="B17" s="452"/>
      <c r="C17" s="328" t="s">
        <v>233</v>
      </c>
      <c r="D17" s="250"/>
      <c r="E17" s="178"/>
      <c r="F17" s="253"/>
      <c r="G17" s="179"/>
      <c r="H17" s="179"/>
      <c r="I17" s="179"/>
      <c r="J17" s="179"/>
      <c r="K17" s="257"/>
    </row>
    <row r="18" spans="1:11" ht="30" customHeight="1" x14ac:dyDescent="0.2">
      <c r="A18" s="502"/>
      <c r="B18" s="452"/>
      <c r="C18" s="328" t="s">
        <v>234</v>
      </c>
      <c r="D18" s="250"/>
      <c r="E18" s="178"/>
      <c r="F18" s="253"/>
      <c r="G18" s="179"/>
      <c r="H18" s="179"/>
      <c r="I18" s="179"/>
      <c r="J18" s="179"/>
      <c r="K18" s="257"/>
    </row>
    <row r="19" spans="1:11" ht="30" customHeight="1" thickBot="1" x14ac:dyDescent="0.25">
      <c r="A19" s="502"/>
      <c r="B19" s="480"/>
      <c r="C19" s="329" t="s">
        <v>235</v>
      </c>
      <c r="D19" s="260"/>
      <c r="E19" s="323"/>
      <c r="F19" s="261"/>
      <c r="G19" s="258"/>
      <c r="H19" s="258"/>
      <c r="I19" s="258"/>
      <c r="J19" s="258"/>
      <c r="K19" s="259"/>
    </row>
    <row r="20" spans="1:11" ht="12.75" customHeight="1" thickBot="1" x14ac:dyDescent="0.25">
      <c r="A20" s="330"/>
      <c r="B20" s="331"/>
      <c r="C20" s="331"/>
      <c r="D20" s="324"/>
      <c r="E20" s="324"/>
      <c r="F20" s="324"/>
      <c r="G20" s="324"/>
      <c r="H20" s="324"/>
      <c r="I20" s="324"/>
      <c r="J20" s="324"/>
      <c r="K20" s="324"/>
    </row>
    <row r="21" spans="1:11" ht="30" customHeight="1" x14ac:dyDescent="0.2">
      <c r="A21" s="502" t="s">
        <v>53</v>
      </c>
      <c r="B21" s="451" t="s">
        <v>36</v>
      </c>
      <c r="C21" s="327" t="s">
        <v>142</v>
      </c>
      <c r="D21" s="166"/>
      <c r="E21" s="254"/>
      <c r="F21" s="262"/>
      <c r="G21" s="255"/>
      <c r="H21" s="255"/>
      <c r="I21" s="255"/>
      <c r="J21" s="255"/>
      <c r="K21" s="256"/>
    </row>
    <row r="22" spans="1:11" ht="30" customHeight="1" x14ac:dyDescent="0.2">
      <c r="A22" s="502"/>
      <c r="B22" s="452"/>
      <c r="C22" s="328" t="s">
        <v>231</v>
      </c>
      <c r="D22" s="250"/>
      <c r="E22" s="178"/>
      <c r="F22" s="253"/>
      <c r="G22" s="179"/>
      <c r="H22" s="179"/>
      <c r="I22" s="179"/>
      <c r="J22" s="179"/>
      <c r="K22" s="257"/>
    </row>
    <row r="23" spans="1:11" ht="30" customHeight="1" x14ac:dyDescent="0.2">
      <c r="A23" s="502"/>
      <c r="B23" s="452"/>
      <c r="C23" s="328" t="s">
        <v>232</v>
      </c>
      <c r="D23" s="250"/>
      <c r="E23" s="178"/>
      <c r="F23" s="253"/>
      <c r="G23" s="179"/>
      <c r="H23" s="179"/>
      <c r="I23" s="179"/>
      <c r="J23" s="179"/>
      <c r="K23" s="257"/>
    </row>
    <row r="24" spans="1:11" ht="30" customHeight="1" x14ac:dyDescent="0.2">
      <c r="A24" s="502"/>
      <c r="B24" s="452"/>
      <c r="C24" s="328" t="s">
        <v>233</v>
      </c>
      <c r="D24" s="250"/>
      <c r="E24" s="178"/>
      <c r="F24" s="253"/>
      <c r="G24" s="179"/>
      <c r="H24" s="179"/>
      <c r="I24" s="179"/>
      <c r="J24" s="179"/>
      <c r="K24" s="257"/>
    </row>
    <row r="25" spans="1:11" ht="30" customHeight="1" x14ac:dyDescent="0.2">
      <c r="A25" s="502"/>
      <c r="B25" s="452"/>
      <c r="C25" s="328" t="s">
        <v>234</v>
      </c>
      <c r="D25" s="250"/>
      <c r="E25" s="178"/>
      <c r="F25" s="253"/>
      <c r="G25" s="179"/>
      <c r="H25" s="179"/>
      <c r="I25" s="179"/>
      <c r="J25" s="179"/>
      <c r="K25" s="257"/>
    </row>
    <row r="26" spans="1:11" ht="30" customHeight="1" thickBot="1" x14ac:dyDescent="0.25">
      <c r="A26" s="502"/>
      <c r="B26" s="480"/>
      <c r="C26" s="329" t="s">
        <v>235</v>
      </c>
      <c r="D26" s="260"/>
      <c r="E26" s="323"/>
      <c r="F26" s="261"/>
      <c r="G26" s="258"/>
      <c r="H26" s="258"/>
      <c r="I26" s="258"/>
      <c r="J26" s="258"/>
      <c r="K26" s="259"/>
    </row>
    <row r="27" spans="1:11" ht="30" customHeight="1" x14ac:dyDescent="0.2">
      <c r="A27" s="502"/>
      <c r="B27" s="451" t="s">
        <v>94</v>
      </c>
      <c r="C27" s="327" t="s">
        <v>142</v>
      </c>
      <c r="D27" s="166"/>
      <c r="E27" s="254"/>
      <c r="F27" s="262"/>
      <c r="G27" s="255"/>
      <c r="H27" s="255"/>
      <c r="I27" s="255"/>
      <c r="J27" s="255"/>
      <c r="K27" s="256"/>
    </row>
    <row r="28" spans="1:11" ht="30" customHeight="1" x14ac:dyDescent="0.2">
      <c r="A28" s="502"/>
      <c r="B28" s="452"/>
      <c r="C28" s="328" t="s">
        <v>231</v>
      </c>
      <c r="D28" s="250"/>
      <c r="E28" s="178"/>
      <c r="F28" s="253"/>
      <c r="G28" s="179"/>
      <c r="H28" s="179"/>
      <c r="I28" s="179"/>
      <c r="J28" s="179"/>
      <c r="K28" s="257"/>
    </row>
    <row r="29" spans="1:11" ht="30" customHeight="1" x14ac:dyDescent="0.2">
      <c r="A29" s="502"/>
      <c r="B29" s="452"/>
      <c r="C29" s="328" t="s">
        <v>232</v>
      </c>
      <c r="D29" s="250"/>
      <c r="E29" s="178"/>
      <c r="F29" s="253"/>
      <c r="G29" s="179"/>
      <c r="H29" s="179"/>
      <c r="I29" s="179"/>
      <c r="J29" s="179"/>
      <c r="K29" s="257"/>
    </row>
    <row r="30" spans="1:11" ht="30" customHeight="1" x14ac:dyDescent="0.2">
      <c r="A30" s="502"/>
      <c r="B30" s="452"/>
      <c r="C30" s="328" t="s">
        <v>233</v>
      </c>
      <c r="D30" s="250"/>
      <c r="E30" s="178"/>
      <c r="F30" s="253"/>
      <c r="G30" s="179"/>
      <c r="H30" s="179"/>
      <c r="I30" s="179"/>
      <c r="J30" s="179"/>
      <c r="K30" s="257"/>
    </row>
    <row r="31" spans="1:11" ht="30" customHeight="1" x14ac:dyDescent="0.2">
      <c r="A31" s="502"/>
      <c r="B31" s="452"/>
      <c r="C31" s="328" t="s">
        <v>234</v>
      </c>
      <c r="D31" s="250"/>
      <c r="E31" s="178"/>
      <c r="F31" s="253"/>
      <c r="G31" s="179"/>
      <c r="H31" s="179"/>
      <c r="I31" s="179"/>
      <c r="J31" s="179"/>
      <c r="K31" s="257"/>
    </row>
    <row r="32" spans="1:11" ht="30" customHeight="1" thickBot="1" x14ac:dyDescent="0.25">
      <c r="A32" s="502"/>
      <c r="B32" s="480"/>
      <c r="C32" s="329" t="s">
        <v>235</v>
      </c>
      <c r="D32" s="260"/>
      <c r="E32" s="323"/>
      <c r="F32" s="261"/>
      <c r="G32" s="258"/>
      <c r="H32" s="258"/>
      <c r="I32" s="258"/>
      <c r="J32" s="258"/>
      <c r="K32" s="259"/>
    </row>
    <row r="33" spans="1:11" s="68" customFormat="1" ht="12.75" customHeight="1" thickBot="1" x14ac:dyDescent="0.25">
      <c r="A33" s="330"/>
      <c r="B33" s="331"/>
      <c r="C33" s="331"/>
      <c r="D33" s="324"/>
      <c r="E33" s="324"/>
      <c r="F33" s="324"/>
      <c r="G33" s="324"/>
      <c r="H33" s="324"/>
      <c r="I33" s="324"/>
      <c r="J33" s="324"/>
      <c r="K33" s="324"/>
    </row>
    <row r="34" spans="1:11" s="68" customFormat="1" ht="30" customHeight="1" x14ac:dyDescent="0.2">
      <c r="A34" s="502" t="s">
        <v>80</v>
      </c>
      <c r="B34" s="451" t="s">
        <v>81</v>
      </c>
      <c r="C34" s="327" t="s">
        <v>142</v>
      </c>
      <c r="D34" s="166"/>
      <c r="E34" s="254"/>
      <c r="F34" s="263"/>
      <c r="G34" s="263"/>
      <c r="H34" s="263"/>
      <c r="I34" s="263"/>
      <c r="J34" s="263"/>
      <c r="K34" s="264"/>
    </row>
    <row r="35" spans="1:11" s="68" customFormat="1" ht="30" customHeight="1" x14ac:dyDescent="0.2">
      <c r="A35" s="502"/>
      <c r="B35" s="452"/>
      <c r="C35" s="328" t="s">
        <v>231</v>
      </c>
      <c r="D35" s="162"/>
      <c r="E35" s="178"/>
      <c r="F35" s="177"/>
      <c r="G35" s="177"/>
      <c r="H35" s="177"/>
      <c r="I35" s="177"/>
      <c r="J35" s="177"/>
      <c r="K35" s="265"/>
    </row>
    <row r="36" spans="1:11" s="68" customFormat="1" ht="30" customHeight="1" x14ac:dyDescent="0.2">
      <c r="A36" s="502"/>
      <c r="B36" s="452"/>
      <c r="C36" s="328" t="s">
        <v>232</v>
      </c>
      <c r="D36" s="162"/>
      <c r="E36" s="178"/>
      <c r="F36" s="177"/>
      <c r="G36" s="177"/>
      <c r="H36" s="177"/>
      <c r="I36" s="177"/>
      <c r="J36" s="177"/>
      <c r="K36" s="265"/>
    </row>
    <row r="37" spans="1:11" s="68" customFormat="1" ht="30" customHeight="1" x14ac:dyDescent="0.2">
      <c r="A37" s="502"/>
      <c r="B37" s="452"/>
      <c r="C37" s="328" t="s">
        <v>233</v>
      </c>
      <c r="D37" s="162"/>
      <c r="E37" s="178"/>
      <c r="F37" s="177"/>
      <c r="G37" s="177"/>
      <c r="H37" s="177"/>
      <c r="I37" s="177"/>
      <c r="J37" s="177"/>
      <c r="K37" s="265"/>
    </row>
    <row r="38" spans="1:11" s="68" customFormat="1" ht="30" customHeight="1" x14ac:dyDescent="0.2">
      <c r="A38" s="502"/>
      <c r="B38" s="452"/>
      <c r="C38" s="328" t="s">
        <v>234</v>
      </c>
      <c r="D38" s="162"/>
      <c r="E38" s="178"/>
      <c r="F38" s="177"/>
      <c r="G38" s="177"/>
      <c r="H38" s="177"/>
      <c r="I38" s="177"/>
      <c r="J38" s="177"/>
      <c r="K38" s="265"/>
    </row>
    <row r="39" spans="1:11" s="68" customFormat="1" ht="30" customHeight="1" thickBot="1" x14ac:dyDescent="0.25">
      <c r="A39" s="502"/>
      <c r="B39" s="480"/>
      <c r="C39" s="329" t="s">
        <v>235</v>
      </c>
      <c r="D39" s="201"/>
      <c r="E39" s="323"/>
      <c r="F39" s="266"/>
      <c r="G39" s="266"/>
      <c r="H39" s="266"/>
      <c r="I39" s="266"/>
      <c r="J39" s="266"/>
      <c r="K39" s="267"/>
    </row>
    <row r="40" spans="1:11" s="68" customFormat="1" ht="30" customHeight="1" x14ac:dyDescent="0.2">
      <c r="A40" s="502"/>
      <c r="B40" s="451" t="s">
        <v>82</v>
      </c>
      <c r="C40" s="327" t="s">
        <v>142</v>
      </c>
      <c r="D40" s="166"/>
      <c r="E40" s="254"/>
      <c r="F40" s="268"/>
      <c r="G40" s="263"/>
      <c r="H40" s="263"/>
      <c r="I40" s="263"/>
      <c r="J40" s="263"/>
      <c r="K40" s="264"/>
    </row>
    <row r="41" spans="1:11" s="68" customFormat="1" ht="30" customHeight="1" x14ac:dyDescent="0.2">
      <c r="A41" s="502"/>
      <c r="B41" s="452"/>
      <c r="C41" s="328" t="s">
        <v>231</v>
      </c>
      <c r="D41" s="162"/>
      <c r="E41" s="178"/>
      <c r="F41" s="176"/>
      <c r="G41" s="177"/>
      <c r="H41" s="177"/>
      <c r="I41" s="177"/>
      <c r="J41" s="177"/>
      <c r="K41" s="265"/>
    </row>
    <row r="42" spans="1:11" s="68" customFormat="1" ht="30" customHeight="1" x14ac:dyDescent="0.2">
      <c r="A42" s="502"/>
      <c r="B42" s="452"/>
      <c r="C42" s="328" t="s">
        <v>232</v>
      </c>
      <c r="D42" s="162"/>
      <c r="E42" s="178"/>
      <c r="F42" s="176"/>
      <c r="G42" s="177"/>
      <c r="H42" s="177"/>
      <c r="I42" s="177"/>
      <c r="J42" s="177"/>
      <c r="K42" s="265"/>
    </row>
    <row r="43" spans="1:11" s="68" customFormat="1" ht="30" customHeight="1" x14ac:dyDescent="0.2">
      <c r="A43" s="502"/>
      <c r="B43" s="452"/>
      <c r="C43" s="328" t="s">
        <v>233</v>
      </c>
      <c r="D43" s="162"/>
      <c r="E43" s="178"/>
      <c r="F43" s="176"/>
      <c r="G43" s="177"/>
      <c r="H43" s="177"/>
      <c r="I43" s="177"/>
      <c r="J43" s="177"/>
      <c r="K43" s="265"/>
    </row>
    <row r="44" spans="1:11" s="68" customFormat="1" ht="30" customHeight="1" x14ac:dyDescent="0.2">
      <c r="A44" s="502"/>
      <c r="B44" s="452"/>
      <c r="C44" s="328" t="s">
        <v>234</v>
      </c>
      <c r="D44" s="162"/>
      <c r="E44" s="178"/>
      <c r="F44" s="176"/>
      <c r="G44" s="177"/>
      <c r="H44" s="177"/>
      <c r="I44" s="177"/>
      <c r="J44" s="177"/>
      <c r="K44" s="265"/>
    </row>
    <row r="45" spans="1:11" s="68" customFormat="1" ht="30" customHeight="1" thickBot="1" x14ac:dyDescent="0.25">
      <c r="A45" s="502"/>
      <c r="B45" s="480"/>
      <c r="C45" s="329" t="s">
        <v>235</v>
      </c>
      <c r="D45" s="201"/>
      <c r="E45" s="323"/>
      <c r="F45" s="269"/>
      <c r="G45" s="266"/>
      <c r="H45" s="266"/>
      <c r="I45" s="266"/>
      <c r="J45" s="266"/>
      <c r="K45" s="267"/>
    </row>
    <row r="46" spans="1:11" s="68" customFormat="1" ht="12.75" customHeight="1" thickBot="1" x14ac:dyDescent="0.25">
      <c r="A46" s="332"/>
      <c r="B46" s="331"/>
      <c r="C46" s="331"/>
      <c r="D46" s="324"/>
      <c r="E46" s="325"/>
      <c r="F46" s="324"/>
      <c r="G46" s="324"/>
      <c r="H46" s="324"/>
      <c r="I46" s="324"/>
      <c r="J46" s="324"/>
      <c r="K46" s="324"/>
    </row>
    <row r="47" spans="1:11" ht="30" customHeight="1" x14ac:dyDescent="0.2">
      <c r="A47" s="502" t="s">
        <v>21</v>
      </c>
      <c r="B47" s="451" t="s">
        <v>0</v>
      </c>
      <c r="C47" s="327" t="s">
        <v>142</v>
      </c>
      <c r="D47" s="184"/>
      <c r="E47" s="254"/>
      <c r="F47" s="255"/>
      <c r="G47" s="255"/>
      <c r="H47" s="255"/>
      <c r="I47" s="255"/>
      <c r="J47" s="255"/>
      <c r="K47" s="256"/>
    </row>
    <row r="48" spans="1:11" ht="30" customHeight="1" x14ac:dyDescent="0.2">
      <c r="A48" s="502"/>
      <c r="B48" s="452"/>
      <c r="C48" s="328" t="s">
        <v>231</v>
      </c>
      <c r="D48" s="163"/>
      <c r="E48" s="178"/>
      <c r="F48" s="179"/>
      <c r="G48" s="179"/>
      <c r="H48" s="179"/>
      <c r="I48" s="179"/>
      <c r="J48" s="179"/>
      <c r="K48" s="257"/>
    </row>
    <row r="49" spans="1:11" ht="30" customHeight="1" x14ac:dyDescent="0.2">
      <c r="A49" s="502"/>
      <c r="B49" s="452"/>
      <c r="C49" s="328" t="s">
        <v>232</v>
      </c>
      <c r="D49" s="163"/>
      <c r="E49" s="178"/>
      <c r="F49" s="179"/>
      <c r="G49" s="179"/>
      <c r="H49" s="179"/>
      <c r="I49" s="179"/>
      <c r="J49" s="179"/>
      <c r="K49" s="257"/>
    </row>
    <row r="50" spans="1:11" ht="30" customHeight="1" x14ac:dyDescent="0.2">
      <c r="A50" s="502"/>
      <c r="B50" s="452"/>
      <c r="C50" s="328" t="s">
        <v>233</v>
      </c>
      <c r="D50" s="163"/>
      <c r="E50" s="178"/>
      <c r="F50" s="179"/>
      <c r="G50" s="179"/>
      <c r="H50" s="179"/>
      <c r="I50" s="179"/>
      <c r="J50" s="179"/>
      <c r="K50" s="257"/>
    </row>
    <row r="51" spans="1:11" ht="30" customHeight="1" x14ac:dyDescent="0.2">
      <c r="A51" s="502"/>
      <c r="B51" s="452"/>
      <c r="C51" s="328" t="s">
        <v>234</v>
      </c>
      <c r="D51" s="163"/>
      <c r="E51" s="178"/>
      <c r="F51" s="179"/>
      <c r="G51" s="179"/>
      <c r="H51" s="179"/>
      <c r="I51" s="179"/>
      <c r="J51" s="179"/>
      <c r="K51" s="257"/>
    </row>
    <row r="52" spans="1:11" ht="30" customHeight="1" thickBot="1" x14ac:dyDescent="0.25">
      <c r="A52" s="502"/>
      <c r="B52" s="480"/>
      <c r="C52" s="329" t="s">
        <v>235</v>
      </c>
      <c r="D52" s="171"/>
      <c r="E52" s="323"/>
      <c r="F52" s="258"/>
      <c r="G52" s="258"/>
      <c r="H52" s="258"/>
      <c r="I52" s="258"/>
      <c r="J52" s="258"/>
      <c r="K52" s="259"/>
    </row>
    <row r="53" spans="1:11" ht="30" customHeight="1" x14ac:dyDescent="0.2">
      <c r="A53" s="502"/>
      <c r="B53" s="451" t="s">
        <v>47</v>
      </c>
      <c r="C53" s="327" t="s">
        <v>142</v>
      </c>
      <c r="D53" s="166"/>
      <c r="E53" s="254"/>
      <c r="F53" s="255"/>
      <c r="G53" s="255"/>
      <c r="H53" s="255"/>
      <c r="I53" s="255"/>
      <c r="J53" s="255"/>
      <c r="K53" s="256"/>
    </row>
    <row r="54" spans="1:11" ht="30" customHeight="1" x14ac:dyDescent="0.2">
      <c r="A54" s="502"/>
      <c r="B54" s="452"/>
      <c r="C54" s="328" t="s">
        <v>231</v>
      </c>
      <c r="D54" s="162"/>
      <c r="E54" s="178"/>
      <c r="F54" s="179"/>
      <c r="G54" s="179"/>
      <c r="H54" s="179"/>
      <c r="I54" s="179"/>
      <c r="J54" s="179"/>
      <c r="K54" s="257"/>
    </row>
    <row r="55" spans="1:11" ht="30" customHeight="1" x14ac:dyDescent="0.2">
      <c r="A55" s="502"/>
      <c r="B55" s="452"/>
      <c r="C55" s="328" t="s">
        <v>232</v>
      </c>
      <c r="D55" s="162"/>
      <c r="E55" s="178"/>
      <c r="F55" s="179"/>
      <c r="G55" s="179"/>
      <c r="H55" s="179"/>
      <c r="I55" s="179"/>
      <c r="J55" s="179"/>
      <c r="K55" s="257"/>
    </row>
    <row r="56" spans="1:11" ht="30" customHeight="1" x14ac:dyDescent="0.2">
      <c r="A56" s="502"/>
      <c r="B56" s="452"/>
      <c r="C56" s="328" t="s">
        <v>233</v>
      </c>
      <c r="D56" s="162"/>
      <c r="E56" s="178"/>
      <c r="F56" s="179"/>
      <c r="G56" s="179"/>
      <c r="H56" s="179"/>
      <c r="I56" s="179"/>
      <c r="J56" s="179"/>
      <c r="K56" s="257"/>
    </row>
    <row r="57" spans="1:11" ht="30" customHeight="1" x14ac:dyDescent="0.2">
      <c r="A57" s="502"/>
      <c r="B57" s="452"/>
      <c r="C57" s="328" t="s">
        <v>234</v>
      </c>
      <c r="D57" s="162"/>
      <c r="E57" s="178"/>
      <c r="F57" s="179"/>
      <c r="G57" s="179"/>
      <c r="H57" s="179"/>
      <c r="I57" s="179"/>
      <c r="J57" s="179"/>
      <c r="K57" s="257"/>
    </row>
    <row r="58" spans="1:11" ht="30" customHeight="1" thickBot="1" x14ac:dyDescent="0.25">
      <c r="A58" s="502"/>
      <c r="B58" s="480"/>
      <c r="C58" s="329" t="s">
        <v>235</v>
      </c>
      <c r="D58" s="201"/>
      <c r="E58" s="323"/>
      <c r="F58" s="258"/>
      <c r="G58" s="258"/>
      <c r="H58" s="258"/>
      <c r="I58" s="258"/>
      <c r="J58" s="258"/>
      <c r="K58" s="259"/>
    </row>
    <row r="59" spans="1:11" ht="30" customHeight="1" x14ac:dyDescent="0.2">
      <c r="A59" s="502"/>
      <c r="B59" s="451" t="s">
        <v>46</v>
      </c>
      <c r="C59" s="327" t="s">
        <v>142</v>
      </c>
      <c r="D59" s="184"/>
      <c r="E59" s="254"/>
      <c r="F59" s="255"/>
      <c r="G59" s="255"/>
      <c r="H59" s="255"/>
      <c r="I59" s="255"/>
      <c r="J59" s="255"/>
      <c r="K59" s="256"/>
    </row>
    <row r="60" spans="1:11" ht="30" customHeight="1" x14ac:dyDescent="0.2">
      <c r="A60" s="502"/>
      <c r="B60" s="452"/>
      <c r="C60" s="328" t="s">
        <v>231</v>
      </c>
      <c r="D60" s="163"/>
      <c r="E60" s="178"/>
      <c r="F60" s="179"/>
      <c r="G60" s="179"/>
      <c r="H60" s="179"/>
      <c r="I60" s="179"/>
      <c r="J60" s="179"/>
      <c r="K60" s="257"/>
    </row>
    <row r="61" spans="1:11" ht="30" customHeight="1" x14ac:dyDescent="0.2">
      <c r="A61" s="502"/>
      <c r="B61" s="452"/>
      <c r="C61" s="328" t="s">
        <v>232</v>
      </c>
      <c r="D61" s="163"/>
      <c r="E61" s="178"/>
      <c r="F61" s="179"/>
      <c r="G61" s="179"/>
      <c r="H61" s="179"/>
      <c r="I61" s="179"/>
      <c r="J61" s="179"/>
      <c r="K61" s="257"/>
    </row>
    <row r="62" spans="1:11" ht="30" customHeight="1" x14ac:dyDescent="0.2">
      <c r="A62" s="502"/>
      <c r="B62" s="452"/>
      <c r="C62" s="328" t="s">
        <v>233</v>
      </c>
      <c r="D62" s="163"/>
      <c r="E62" s="178"/>
      <c r="F62" s="179"/>
      <c r="G62" s="179"/>
      <c r="H62" s="179"/>
      <c r="I62" s="179"/>
      <c r="J62" s="179"/>
      <c r="K62" s="257"/>
    </row>
    <row r="63" spans="1:11" ht="30" customHeight="1" x14ac:dyDescent="0.2">
      <c r="A63" s="502"/>
      <c r="B63" s="452"/>
      <c r="C63" s="328" t="s">
        <v>234</v>
      </c>
      <c r="D63" s="163"/>
      <c r="E63" s="178"/>
      <c r="F63" s="179"/>
      <c r="G63" s="179"/>
      <c r="H63" s="179"/>
      <c r="I63" s="179"/>
      <c r="J63" s="179"/>
      <c r="K63" s="257"/>
    </row>
    <row r="64" spans="1:11" ht="30" customHeight="1" thickBot="1" x14ac:dyDescent="0.25">
      <c r="A64" s="502"/>
      <c r="B64" s="480"/>
      <c r="C64" s="329" t="s">
        <v>235</v>
      </c>
      <c r="D64" s="171"/>
      <c r="E64" s="323"/>
      <c r="F64" s="258"/>
      <c r="G64" s="258"/>
      <c r="H64" s="258"/>
      <c r="I64" s="258"/>
      <c r="J64" s="258"/>
      <c r="K64" s="259"/>
    </row>
    <row r="65" spans="1:11" ht="30" customHeight="1" x14ac:dyDescent="0.2">
      <c r="A65" s="502"/>
      <c r="B65" s="451" t="s">
        <v>96</v>
      </c>
      <c r="C65" s="327" t="s">
        <v>142</v>
      </c>
      <c r="D65" s="166"/>
      <c r="E65" s="254"/>
      <c r="F65" s="254"/>
      <c r="G65" s="255"/>
      <c r="H65" s="255"/>
      <c r="I65" s="255"/>
      <c r="J65" s="255"/>
      <c r="K65" s="256"/>
    </row>
    <row r="66" spans="1:11" ht="30" customHeight="1" x14ac:dyDescent="0.2">
      <c r="A66" s="502"/>
      <c r="B66" s="452"/>
      <c r="C66" s="328" t="s">
        <v>231</v>
      </c>
      <c r="D66" s="163"/>
      <c r="E66" s="178"/>
      <c r="F66" s="179"/>
      <c r="G66" s="179"/>
      <c r="H66" s="179"/>
      <c r="I66" s="179"/>
      <c r="J66" s="179"/>
      <c r="K66" s="257"/>
    </row>
    <row r="67" spans="1:11" ht="30" customHeight="1" x14ac:dyDescent="0.2">
      <c r="A67" s="502"/>
      <c r="B67" s="452"/>
      <c r="C67" s="328" t="s">
        <v>232</v>
      </c>
      <c r="D67" s="163"/>
      <c r="E67" s="178"/>
      <c r="F67" s="178"/>
      <c r="G67" s="178"/>
      <c r="H67" s="178"/>
      <c r="I67" s="179"/>
      <c r="J67" s="179"/>
      <c r="K67" s="257"/>
    </row>
    <row r="68" spans="1:11" ht="30" customHeight="1" x14ac:dyDescent="0.2">
      <c r="A68" s="502"/>
      <c r="B68" s="452"/>
      <c r="C68" s="328" t="s">
        <v>233</v>
      </c>
      <c r="D68" s="163"/>
      <c r="E68" s="178"/>
      <c r="F68" s="179"/>
      <c r="G68" s="179"/>
      <c r="H68" s="179"/>
      <c r="I68" s="179"/>
      <c r="J68" s="179"/>
      <c r="K68" s="257"/>
    </row>
    <row r="69" spans="1:11" ht="30" customHeight="1" x14ac:dyDescent="0.2">
      <c r="A69" s="502"/>
      <c r="B69" s="452"/>
      <c r="C69" s="328" t="s">
        <v>234</v>
      </c>
      <c r="D69" s="163"/>
      <c r="E69" s="178"/>
      <c r="F69" s="179"/>
      <c r="G69" s="179"/>
      <c r="H69" s="179"/>
      <c r="I69" s="179"/>
      <c r="J69" s="179"/>
      <c r="K69" s="257"/>
    </row>
    <row r="70" spans="1:11" ht="34.5" customHeight="1" thickBot="1" x14ac:dyDescent="0.25">
      <c r="A70" s="502"/>
      <c r="B70" s="480"/>
      <c r="C70" s="329" t="s">
        <v>235</v>
      </c>
      <c r="D70" s="171"/>
      <c r="E70" s="323"/>
      <c r="F70" s="258"/>
      <c r="G70" s="258"/>
      <c r="H70" s="258"/>
      <c r="I70" s="258"/>
      <c r="J70" s="258"/>
      <c r="K70" s="259"/>
    </row>
    <row r="71" spans="1:11" ht="12.75" customHeight="1" x14ac:dyDescent="0.2">
      <c r="A71" s="333"/>
      <c r="B71" s="334"/>
      <c r="C71" s="334"/>
      <c r="D71" s="326"/>
      <c r="E71" s="326"/>
      <c r="F71" s="326"/>
      <c r="G71" s="326"/>
      <c r="H71" s="326"/>
      <c r="I71" s="326"/>
      <c r="J71" s="326"/>
      <c r="K71" s="326"/>
    </row>
    <row r="72" spans="1:11" ht="15.75" x14ac:dyDescent="0.2">
      <c r="C72" s="70"/>
    </row>
    <row r="73" spans="1:11" ht="15.75" x14ac:dyDescent="0.2">
      <c r="C73" s="70"/>
    </row>
    <row r="74" spans="1:11" ht="15.75" x14ac:dyDescent="0.2">
      <c r="C74" s="70"/>
    </row>
    <row r="75" spans="1:11" ht="15.75" x14ac:dyDescent="0.2">
      <c r="C75" s="70"/>
    </row>
    <row r="76" spans="1:11" ht="15.75" x14ac:dyDescent="0.2">
      <c r="C76" s="70"/>
    </row>
    <row r="77" spans="1:11" ht="15.75" x14ac:dyDescent="0.2">
      <c r="C77" s="70"/>
    </row>
  </sheetData>
  <sheetProtection algorithmName="SHA-512" hashValue="suI6QsKCIJa9KyyBwes4LYB66sX88OAd2YzhmIsAQFsrKWRDf2zZtPSxNFIpakzCVvEYOVAJJiwe7WAi5iYXzQ==" saltValue="+2gb2SQdHOVI2ziv9SMJow==" spinCount="100000" sheet="1" formatRows="0"/>
  <mergeCells count="15">
    <mergeCell ref="B65:B70"/>
    <mergeCell ref="A47:A70"/>
    <mergeCell ref="B59:B64"/>
    <mergeCell ref="B47:B52"/>
    <mergeCell ref="B53:B58"/>
    <mergeCell ref="B40:B45"/>
    <mergeCell ref="A34:A45"/>
    <mergeCell ref="B34:B39"/>
    <mergeCell ref="A21:A32"/>
    <mergeCell ref="A2:A19"/>
    <mergeCell ref="B21:B26"/>
    <mergeCell ref="B14:B19"/>
    <mergeCell ref="B27:B32"/>
    <mergeCell ref="B2:B7"/>
    <mergeCell ref="B8:B13"/>
  </mergeCells>
  <dataValidations count="1">
    <dataValidation type="whole" allowBlank="1" showInputMessage="1" showErrorMessage="1" sqref="E2:E70" xr:uid="{7955EEFA-018E-466D-AF36-E3820244896F}">
      <formula1>0</formula1>
      <formula2>5</formula2>
    </dataValidation>
  </dataValidations>
  <printOptions horizontalCentered="1" verticalCentered="1"/>
  <pageMargins left="0.23622047244094491" right="0.23622047244094491" top="0.74803149606299213" bottom="0.74803149606299213" header="0.31496062992125984" footer="0.31496062992125984"/>
  <pageSetup paperSize="9" scale="67" fitToHeight="0" pageOrder="overThenDown" orientation="landscape" r:id="rId1"/>
  <rowBreaks count="1" manualBreakCount="1">
    <brk id="45"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48"/>
  <sheetViews>
    <sheetView zoomScale="66" zoomScaleNormal="66" workbookViewId="0">
      <pane ySplit="1" topLeftCell="A321" activePane="bottomLeft" state="frozen"/>
      <selection pane="bottomLeft" activeCell="B1" sqref="B1"/>
    </sheetView>
  </sheetViews>
  <sheetFormatPr defaultColWidth="9.140625" defaultRowHeight="12.75" x14ac:dyDescent="0.2"/>
  <cols>
    <col min="1" max="1" width="23.140625" style="58" customWidth="1"/>
    <col min="2" max="2" width="38.7109375" style="71" customWidth="1"/>
    <col min="3" max="3" width="9.5703125" style="71" customWidth="1"/>
    <col min="4" max="6" width="45.7109375" style="71" customWidth="1"/>
    <col min="7" max="16384" width="9.140625" style="71"/>
  </cols>
  <sheetData>
    <row r="1" spans="1:11" ht="27" customHeight="1" thickBot="1" x14ac:dyDescent="0.25">
      <c r="A1" s="277" t="s">
        <v>61</v>
      </c>
      <c r="B1" s="278" t="s">
        <v>254</v>
      </c>
      <c r="C1" s="279" t="s">
        <v>95</v>
      </c>
      <c r="D1" s="279" t="s">
        <v>48</v>
      </c>
      <c r="E1" s="279" t="s">
        <v>62</v>
      </c>
      <c r="F1" s="280" t="s">
        <v>63</v>
      </c>
    </row>
    <row r="2" spans="1:11" s="72" customFormat="1" ht="87.95" customHeight="1" thickBot="1" x14ac:dyDescent="0.25">
      <c r="A2" s="530" t="s">
        <v>170</v>
      </c>
      <c r="B2" s="276">
        <f>'MINORENNE-I'!D2</f>
        <v>0</v>
      </c>
      <c r="C2" s="178" t="s">
        <v>142</v>
      </c>
      <c r="D2" s="178">
        <f>'MINORENNE-I'!F2</f>
        <v>0</v>
      </c>
      <c r="E2" s="178">
        <f>'MINORENNE-I'!G2</f>
        <v>0</v>
      </c>
      <c r="F2" s="281">
        <f>'MINORENNE-I'!H2</f>
        <v>0</v>
      </c>
    </row>
    <row r="3" spans="1:11" s="72" customFormat="1" ht="87.95" customHeight="1" x14ac:dyDescent="0.2">
      <c r="A3" s="527"/>
      <c r="B3" s="276">
        <f>'MINORENNE-I'!D3</f>
        <v>0</v>
      </c>
      <c r="C3" s="178">
        <v>0</v>
      </c>
      <c r="D3" s="178">
        <f>'MINORENNE-I'!F3</f>
        <v>0</v>
      </c>
      <c r="E3" s="178">
        <f>'MINORENNE-I'!G3</f>
        <v>0</v>
      </c>
      <c r="F3" s="281">
        <f>'MINORENNE-I'!H3</f>
        <v>0</v>
      </c>
      <c r="I3" s="503" t="s">
        <v>244</v>
      </c>
      <c r="J3" s="504"/>
      <c r="K3" s="505"/>
    </row>
    <row r="4" spans="1:11" s="72" customFormat="1" ht="87.95" customHeight="1" thickBot="1" x14ac:dyDescent="0.25">
      <c r="A4" s="527"/>
      <c r="B4" s="276">
        <f>'MINORENNE-I'!D4</f>
        <v>0</v>
      </c>
      <c r="C4" s="178">
        <v>1</v>
      </c>
      <c r="D4" s="178">
        <f>'MINORENNE-I'!F4</f>
        <v>0</v>
      </c>
      <c r="E4" s="178">
        <f>'MINORENNE-I'!G4</f>
        <v>0</v>
      </c>
      <c r="F4" s="281">
        <f>'MINORENNE-I'!H4</f>
        <v>0</v>
      </c>
      <c r="I4" s="506"/>
      <c r="J4" s="507"/>
      <c r="K4" s="508"/>
    </row>
    <row r="5" spans="1:11" s="72" customFormat="1" ht="87.95" customHeight="1" x14ac:dyDescent="0.2">
      <c r="A5" s="527"/>
      <c r="B5" s="276">
        <f>'MINORENNE-I'!D5</f>
        <v>0</v>
      </c>
      <c r="C5" s="178">
        <v>2</v>
      </c>
      <c r="D5" s="178">
        <f>'MINORENNE-I'!F5</f>
        <v>0</v>
      </c>
      <c r="E5" s="178">
        <f>'MINORENNE-I'!G5</f>
        <v>0</v>
      </c>
      <c r="F5" s="281">
        <f>'MINORENNE-I'!H5</f>
        <v>0</v>
      </c>
    </row>
    <row r="6" spans="1:11" s="72" customFormat="1" ht="87.95" customHeight="1" x14ac:dyDescent="0.2">
      <c r="A6" s="527"/>
      <c r="B6" s="276">
        <f>'MINORENNE-I'!D6</f>
        <v>0</v>
      </c>
      <c r="C6" s="178">
        <v>3</v>
      </c>
      <c r="D6" s="178">
        <f>'MINORENNE-I'!F6</f>
        <v>0</v>
      </c>
      <c r="E6" s="178">
        <f>'MINORENNE-I'!G6</f>
        <v>0</v>
      </c>
      <c r="F6" s="281">
        <f>'MINORENNE-I'!H6</f>
        <v>0</v>
      </c>
    </row>
    <row r="7" spans="1:11" s="72" customFormat="1" ht="87.95" customHeight="1" x14ac:dyDescent="0.2">
      <c r="A7" s="531"/>
      <c r="B7" s="276">
        <f>'MINORENNE-I'!D7</f>
        <v>0</v>
      </c>
      <c r="C7" s="178">
        <v>4</v>
      </c>
      <c r="D7" s="178">
        <f>'MINORENNE-I'!F7</f>
        <v>0</v>
      </c>
      <c r="E7" s="178">
        <f>'MINORENNE-I'!G7</f>
        <v>0</v>
      </c>
      <c r="F7" s="281">
        <f>'MINORENNE-I'!H7</f>
        <v>0</v>
      </c>
    </row>
    <row r="8" spans="1:11" s="72" customFormat="1" ht="87.95" customHeight="1" x14ac:dyDescent="0.2">
      <c r="A8" s="515" t="s">
        <v>171</v>
      </c>
      <c r="B8" s="276">
        <f>'MINORENNE-I'!D8</f>
        <v>0</v>
      </c>
      <c r="C8" s="178" t="s">
        <v>142</v>
      </c>
      <c r="D8" s="178">
        <f>'MINORENNE-I'!F8</f>
        <v>0</v>
      </c>
      <c r="E8" s="178">
        <f>'MINORENNE-I'!G8</f>
        <v>0</v>
      </c>
      <c r="F8" s="281">
        <f>'MINORENNE-I'!H8</f>
        <v>0</v>
      </c>
    </row>
    <row r="9" spans="1:11" s="72" customFormat="1" ht="87.95" customHeight="1" x14ac:dyDescent="0.2">
      <c r="A9" s="515"/>
      <c r="B9" s="276">
        <f>'MINORENNE-I'!D9</f>
        <v>0</v>
      </c>
      <c r="C9" s="178">
        <v>0</v>
      </c>
      <c r="D9" s="178">
        <f>'MINORENNE-I'!F9</f>
        <v>0</v>
      </c>
      <c r="E9" s="178">
        <f>'MINORENNE-I'!G9</f>
        <v>0</v>
      </c>
      <c r="F9" s="281">
        <f>'MINORENNE-I'!H9</f>
        <v>0</v>
      </c>
    </row>
    <row r="10" spans="1:11" s="72" customFormat="1" ht="87.95" customHeight="1" x14ac:dyDescent="0.2">
      <c r="A10" s="515"/>
      <c r="B10" s="276">
        <f>'MINORENNE-I'!D10</f>
        <v>0</v>
      </c>
      <c r="C10" s="178">
        <v>1</v>
      </c>
      <c r="D10" s="178">
        <f>'MINORENNE-I'!F10</f>
        <v>0</v>
      </c>
      <c r="E10" s="178">
        <f>'MINORENNE-I'!G10</f>
        <v>0</v>
      </c>
      <c r="F10" s="281">
        <f>'MINORENNE-I'!H10</f>
        <v>0</v>
      </c>
    </row>
    <row r="11" spans="1:11" s="72" customFormat="1" ht="87.95" customHeight="1" x14ac:dyDescent="0.2">
      <c r="A11" s="515"/>
      <c r="B11" s="276">
        <f>'MINORENNE-I'!D11</f>
        <v>0</v>
      </c>
      <c r="C11" s="178">
        <v>2</v>
      </c>
      <c r="D11" s="178">
        <f>'MINORENNE-I'!F11</f>
        <v>0</v>
      </c>
      <c r="E11" s="178">
        <f>'MINORENNE-I'!G11</f>
        <v>0</v>
      </c>
      <c r="F11" s="281">
        <f>'MINORENNE-I'!H11</f>
        <v>0</v>
      </c>
    </row>
    <row r="12" spans="1:11" s="72" customFormat="1" ht="87.95" customHeight="1" x14ac:dyDescent="0.2">
      <c r="A12" s="515"/>
      <c r="B12" s="276">
        <f>'MINORENNE-I'!D12</f>
        <v>0</v>
      </c>
      <c r="C12" s="178">
        <v>3</v>
      </c>
      <c r="D12" s="178">
        <f>'MINORENNE-I'!F12</f>
        <v>0</v>
      </c>
      <c r="E12" s="178">
        <f>'MINORENNE-I'!G12</f>
        <v>0</v>
      </c>
      <c r="F12" s="281">
        <f>'MINORENNE-I'!H12</f>
        <v>0</v>
      </c>
    </row>
    <row r="13" spans="1:11" s="72" customFormat="1" ht="87.95" customHeight="1" x14ac:dyDescent="0.2">
      <c r="A13" s="515"/>
      <c r="B13" s="276">
        <f>'MINORENNE-I'!D13</f>
        <v>0</v>
      </c>
      <c r="C13" s="178">
        <v>4</v>
      </c>
      <c r="D13" s="178">
        <f>'MINORENNE-I'!F13</f>
        <v>0</v>
      </c>
      <c r="E13" s="178">
        <f>'MINORENNE-I'!G13</f>
        <v>0</v>
      </c>
      <c r="F13" s="281">
        <f>'MINORENNE-I'!H13</f>
        <v>0</v>
      </c>
    </row>
    <row r="14" spans="1:11" s="72" customFormat="1" ht="87.95" customHeight="1" x14ac:dyDescent="0.2">
      <c r="A14" s="515" t="s">
        <v>172</v>
      </c>
      <c r="B14" s="276">
        <f>'MINORENNE-I'!D14</f>
        <v>0</v>
      </c>
      <c r="C14" s="178" t="s">
        <v>142</v>
      </c>
      <c r="D14" s="178">
        <f>'MINORENNE-I'!F14</f>
        <v>0</v>
      </c>
      <c r="E14" s="178">
        <f>'MINORENNE-I'!G14</f>
        <v>0</v>
      </c>
      <c r="F14" s="281">
        <f>'MINORENNE-I'!H14</f>
        <v>0</v>
      </c>
    </row>
    <row r="15" spans="1:11" s="72" customFormat="1" ht="87.95" customHeight="1" x14ac:dyDescent="0.2">
      <c r="A15" s="515"/>
      <c r="B15" s="276">
        <f>'MINORENNE-I'!D15</f>
        <v>0</v>
      </c>
      <c r="C15" s="178">
        <v>0</v>
      </c>
      <c r="D15" s="178">
        <f>'MINORENNE-I'!F15</f>
        <v>0</v>
      </c>
      <c r="E15" s="178">
        <f>'MINORENNE-I'!G15</f>
        <v>0</v>
      </c>
      <c r="F15" s="281">
        <f>'MINORENNE-I'!H15</f>
        <v>0</v>
      </c>
    </row>
    <row r="16" spans="1:11" s="72" customFormat="1" ht="87.95" customHeight="1" x14ac:dyDescent="0.2">
      <c r="A16" s="515"/>
      <c r="B16" s="276">
        <f>'MINORENNE-I'!D16</f>
        <v>0</v>
      </c>
      <c r="C16" s="178">
        <v>1</v>
      </c>
      <c r="D16" s="178">
        <f>'MINORENNE-I'!F16</f>
        <v>0</v>
      </c>
      <c r="E16" s="178">
        <f>'MINORENNE-I'!G16</f>
        <v>0</v>
      </c>
      <c r="F16" s="281">
        <f>'MINORENNE-I'!H16</f>
        <v>0</v>
      </c>
    </row>
    <row r="17" spans="1:6" s="72" customFormat="1" ht="87.95" customHeight="1" x14ac:dyDescent="0.2">
      <c r="A17" s="515"/>
      <c r="B17" s="276">
        <f>'MINORENNE-I'!D17</f>
        <v>0</v>
      </c>
      <c r="C17" s="178">
        <v>2</v>
      </c>
      <c r="D17" s="178">
        <f>'MINORENNE-I'!F17</f>
        <v>0</v>
      </c>
      <c r="E17" s="178">
        <f>'MINORENNE-I'!G17</f>
        <v>0</v>
      </c>
      <c r="F17" s="281">
        <f>'MINORENNE-I'!H17</f>
        <v>0</v>
      </c>
    </row>
    <row r="18" spans="1:6" s="72" customFormat="1" ht="87.95" customHeight="1" x14ac:dyDescent="0.2">
      <c r="A18" s="515"/>
      <c r="B18" s="276">
        <f>'MINORENNE-I'!D18</f>
        <v>0</v>
      </c>
      <c r="C18" s="178">
        <v>3</v>
      </c>
      <c r="D18" s="178">
        <f>'MINORENNE-I'!F18</f>
        <v>0</v>
      </c>
      <c r="E18" s="178">
        <f>'MINORENNE-I'!G18</f>
        <v>0</v>
      </c>
      <c r="F18" s="281">
        <f>'MINORENNE-I'!H18</f>
        <v>0</v>
      </c>
    </row>
    <row r="19" spans="1:6" s="72" customFormat="1" ht="87.95" customHeight="1" x14ac:dyDescent="0.2">
      <c r="A19" s="515"/>
      <c r="B19" s="276">
        <f>'MINORENNE-I'!D19</f>
        <v>0</v>
      </c>
      <c r="C19" s="178">
        <v>4</v>
      </c>
      <c r="D19" s="178">
        <f>'MINORENNE-I'!F19</f>
        <v>0</v>
      </c>
      <c r="E19" s="178">
        <f>'MINORENNE-I'!G19</f>
        <v>0</v>
      </c>
      <c r="F19" s="281">
        <f>'MINORENNE-I'!H19</f>
        <v>0</v>
      </c>
    </row>
    <row r="20" spans="1:6" s="72" customFormat="1" ht="87.95" customHeight="1" x14ac:dyDescent="0.2">
      <c r="A20" s="515" t="s">
        <v>173</v>
      </c>
      <c r="B20" s="276">
        <f>'MINORENNE-I'!D20</f>
        <v>0</v>
      </c>
      <c r="C20" s="178" t="s">
        <v>142</v>
      </c>
      <c r="D20" s="178">
        <f>'MINORENNE-I'!F20</f>
        <v>0</v>
      </c>
      <c r="E20" s="178">
        <f>'MINORENNE-I'!G20</f>
        <v>0</v>
      </c>
      <c r="F20" s="281">
        <f>'MINORENNE-I'!H20</f>
        <v>0</v>
      </c>
    </row>
    <row r="21" spans="1:6" s="72" customFormat="1" ht="87.95" customHeight="1" x14ac:dyDescent="0.2">
      <c r="A21" s="515"/>
      <c r="B21" s="276">
        <f>'MINORENNE-I'!D21</f>
        <v>0</v>
      </c>
      <c r="C21" s="178">
        <v>0</v>
      </c>
      <c r="D21" s="178">
        <f>'MINORENNE-I'!F21</f>
        <v>0</v>
      </c>
      <c r="E21" s="178">
        <f>'MINORENNE-I'!G21</f>
        <v>0</v>
      </c>
      <c r="F21" s="281">
        <f>'MINORENNE-I'!H21</f>
        <v>0</v>
      </c>
    </row>
    <row r="22" spans="1:6" s="72" customFormat="1" ht="87.95" customHeight="1" x14ac:dyDescent="0.2">
      <c r="A22" s="515"/>
      <c r="B22" s="276">
        <f>'MINORENNE-I'!D22</f>
        <v>0</v>
      </c>
      <c r="C22" s="178">
        <v>1</v>
      </c>
      <c r="D22" s="178">
        <f>'MINORENNE-I'!F22</f>
        <v>0</v>
      </c>
      <c r="E22" s="178">
        <f>'MINORENNE-I'!G22</f>
        <v>0</v>
      </c>
      <c r="F22" s="281">
        <f>'MINORENNE-I'!H22</f>
        <v>0</v>
      </c>
    </row>
    <row r="23" spans="1:6" s="72" customFormat="1" ht="87.95" customHeight="1" x14ac:dyDescent="0.2">
      <c r="A23" s="515"/>
      <c r="B23" s="276">
        <f>'MINORENNE-I'!D23</f>
        <v>0</v>
      </c>
      <c r="C23" s="178">
        <v>2</v>
      </c>
      <c r="D23" s="178">
        <f>'MINORENNE-I'!F23</f>
        <v>0</v>
      </c>
      <c r="E23" s="178">
        <f>'MINORENNE-I'!G23</f>
        <v>0</v>
      </c>
      <c r="F23" s="281">
        <f>'MINORENNE-I'!H23</f>
        <v>0</v>
      </c>
    </row>
    <row r="24" spans="1:6" s="72" customFormat="1" ht="87.95" customHeight="1" x14ac:dyDescent="0.2">
      <c r="A24" s="515"/>
      <c r="B24" s="276">
        <f>'MINORENNE-I'!D24</f>
        <v>0</v>
      </c>
      <c r="C24" s="178">
        <v>3</v>
      </c>
      <c r="D24" s="178">
        <f>'MINORENNE-I'!F24</f>
        <v>0</v>
      </c>
      <c r="E24" s="178">
        <f>'MINORENNE-I'!G24</f>
        <v>0</v>
      </c>
      <c r="F24" s="281">
        <f>'MINORENNE-I'!H24</f>
        <v>0</v>
      </c>
    </row>
    <row r="25" spans="1:6" s="72" customFormat="1" ht="87.95" customHeight="1" thickBot="1" x14ac:dyDescent="0.25">
      <c r="A25" s="526"/>
      <c r="B25" s="276">
        <f>'MINORENNE-I'!D25</f>
        <v>0</v>
      </c>
      <c r="C25" s="178">
        <v>4</v>
      </c>
      <c r="D25" s="178">
        <f>'MINORENNE-I'!F25</f>
        <v>0</v>
      </c>
      <c r="E25" s="178">
        <f>'MINORENNE-I'!G25</f>
        <v>0</v>
      </c>
      <c r="F25" s="281">
        <f>'MINORENNE-I'!H25</f>
        <v>0</v>
      </c>
    </row>
    <row r="26" spans="1:6" s="72" customFormat="1" ht="87.95" customHeight="1" x14ac:dyDescent="0.2">
      <c r="A26" s="517" t="s">
        <v>174</v>
      </c>
      <c r="B26" s="275">
        <f>'MINORENNE-I'!D27</f>
        <v>0</v>
      </c>
      <c r="C26" s="178" t="s">
        <v>142</v>
      </c>
      <c r="D26" s="178">
        <f>'MINORENNE-I'!F27</f>
        <v>0</v>
      </c>
      <c r="E26" s="178">
        <f>'MINORENNE-I'!G27</f>
        <v>0</v>
      </c>
      <c r="F26" s="281">
        <f>'MINORENNE-I'!H27</f>
        <v>0</v>
      </c>
    </row>
    <row r="27" spans="1:6" s="72" customFormat="1" ht="87.95" customHeight="1" x14ac:dyDescent="0.2">
      <c r="A27" s="515"/>
      <c r="B27" s="276">
        <f>'MINORENNE-I'!D28</f>
        <v>0</v>
      </c>
      <c r="C27" s="178">
        <v>0</v>
      </c>
      <c r="D27" s="178">
        <f>'MINORENNE-I'!F28</f>
        <v>0</v>
      </c>
      <c r="E27" s="178">
        <f>'MINORENNE-I'!G28</f>
        <v>0</v>
      </c>
      <c r="F27" s="281">
        <f>'MINORENNE-I'!H28</f>
        <v>0</v>
      </c>
    </row>
    <row r="28" spans="1:6" s="72" customFormat="1" ht="87.95" customHeight="1" x14ac:dyDescent="0.2">
      <c r="A28" s="515"/>
      <c r="B28" s="276">
        <f>'MINORENNE-I'!D29</f>
        <v>0</v>
      </c>
      <c r="C28" s="178">
        <v>1</v>
      </c>
      <c r="D28" s="178">
        <f>'MINORENNE-I'!F29</f>
        <v>0</v>
      </c>
      <c r="E28" s="178">
        <f>'MINORENNE-I'!G29</f>
        <v>0</v>
      </c>
      <c r="F28" s="281">
        <f>'MINORENNE-I'!H29</f>
        <v>0</v>
      </c>
    </row>
    <row r="29" spans="1:6" s="72" customFormat="1" ht="87.95" customHeight="1" x14ac:dyDescent="0.2">
      <c r="A29" s="515"/>
      <c r="B29" s="276">
        <f>'MINORENNE-I'!D30</f>
        <v>0</v>
      </c>
      <c r="C29" s="178">
        <v>2</v>
      </c>
      <c r="D29" s="178">
        <f>'MINORENNE-I'!F30</f>
        <v>0</v>
      </c>
      <c r="E29" s="178">
        <f>'MINORENNE-I'!G30</f>
        <v>0</v>
      </c>
      <c r="F29" s="281">
        <f>'MINORENNE-I'!H30</f>
        <v>0</v>
      </c>
    </row>
    <row r="30" spans="1:6" s="72" customFormat="1" ht="87.95" customHeight="1" x14ac:dyDescent="0.2">
      <c r="A30" s="515"/>
      <c r="B30" s="276">
        <f>'MINORENNE-I'!D31</f>
        <v>0</v>
      </c>
      <c r="C30" s="178">
        <v>3</v>
      </c>
      <c r="D30" s="178">
        <f>'MINORENNE-I'!F31</f>
        <v>0</v>
      </c>
      <c r="E30" s="178">
        <f>'MINORENNE-I'!G31</f>
        <v>0</v>
      </c>
      <c r="F30" s="281">
        <f>'MINORENNE-I'!H31</f>
        <v>0</v>
      </c>
    </row>
    <row r="31" spans="1:6" s="72" customFormat="1" ht="87.95" customHeight="1" x14ac:dyDescent="0.2">
      <c r="A31" s="515"/>
      <c r="B31" s="276">
        <f>'MINORENNE-I'!D32</f>
        <v>0</v>
      </c>
      <c r="C31" s="178">
        <v>4</v>
      </c>
      <c r="D31" s="178">
        <f>'MINORENNE-I'!F32</f>
        <v>0</v>
      </c>
      <c r="E31" s="178">
        <f>'MINORENNE-I'!G32</f>
        <v>0</v>
      </c>
      <c r="F31" s="281">
        <f>'MINORENNE-I'!H32</f>
        <v>0</v>
      </c>
    </row>
    <row r="32" spans="1:6" s="72" customFormat="1" ht="87.95" customHeight="1" x14ac:dyDescent="0.2">
      <c r="A32" s="515" t="s">
        <v>175</v>
      </c>
      <c r="B32" s="276">
        <f>'MINORENNE-I'!D33</f>
        <v>0</v>
      </c>
      <c r="C32" s="178" t="s">
        <v>142</v>
      </c>
      <c r="D32" s="178">
        <f>'MINORENNE-I'!F33</f>
        <v>0</v>
      </c>
      <c r="E32" s="178">
        <f>'MINORENNE-I'!G33</f>
        <v>0</v>
      </c>
      <c r="F32" s="281">
        <f>'MINORENNE-I'!H33</f>
        <v>0</v>
      </c>
    </row>
    <row r="33" spans="1:6" s="72" customFormat="1" ht="87.95" customHeight="1" x14ac:dyDescent="0.2">
      <c r="A33" s="515"/>
      <c r="B33" s="276">
        <f>'MINORENNE-I'!D34</f>
        <v>0</v>
      </c>
      <c r="C33" s="178">
        <v>0</v>
      </c>
      <c r="D33" s="178">
        <f>'MINORENNE-I'!F34</f>
        <v>0</v>
      </c>
      <c r="E33" s="178">
        <f>'MINORENNE-I'!G34</f>
        <v>0</v>
      </c>
      <c r="F33" s="281">
        <f>'MINORENNE-I'!H34</f>
        <v>0</v>
      </c>
    </row>
    <row r="34" spans="1:6" s="72" customFormat="1" ht="87.95" customHeight="1" x14ac:dyDescent="0.2">
      <c r="A34" s="515"/>
      <c r="B34" s="276">
        <f>'MINORENNE-I'!D35</f>
        <v>0</v>
      </c>
      <c r="C34" s="178">
        <v>1</v>
      </c>
      <c r="D34" s="178">
        <f>'MINORENNE-I'!F35</f>
        <v>0</v>
      </c>
      <c r="E34" s="178">
        <f>'MINORENNE-I'!G35</f>
        <v>0</v>
      </c>
      <c r="F34" s="281">
        <f>'MINORENNE-I'!H35</f>
        <v>0</v>
      </c>
    </row>
    <row r="35" spans="1:6" s="72" customFormat="1" ht="87.95" customHeight="1" x14ac:dyDescent="0.2">
      <c r="A35" s="515"/>
      <c r="B35" s="276">
        <f>'MINORENNE-I'!D36</f>
        <v>0</v>
      </c>
      <c r="C35" s="178">
        <v>2</v>
      </c>
      <c r="D35" s="178">
        <f>'MINORENNE-I'!F36</f>
        <v>0</v>
      </c>
      <c r="E35" s="178">
        <f>'MINORENNE-I'!G36</f>
        <v>0</v>
      </c>
      <c r="F35" s="281">
        <f>'MINORENNE-I'!H36</f>
        <v>0</v>
      </c>
    </row>
    <row r="36" spans="1:6" s="72" customFormat="1" ht="87.95" customHeight="1" x14ac:dyDescent="0.2">
      <c r="A36" s="515"/>
      <c r="B36" s="276">
        <f>'MINORENNE-I'!D37</f>
        <v>0</v>
      </c>
      <c r="C36" s="178">
        <v>3</v>
      </c>
      <c r="D36" s="178">
        <f>'MINORENNE-I'!F37</f>
        <v>0</v>
      </c>
      <c r="E36" s="178">
        <f>'MINORENNE-I'!G37</f>
        <v>0</v>
      </c>
      <c r="F36" s="281">
        <f>'MINORENNE-I'!H37</f>
        <v>0</v>
      </c>
    </row>
    <row r="37" spans="1:6" s="72" customFormat="1" ht="87.95" customHeight="1" x14ac:dyDescent="0.2">
      <c r="A37" s="515"/>
      <c r="B37" s="276">
        <f>'MINORENNE-I'!D38</f>
        <v>0</v>
      </c>
      <c r="C37" s="178">
        <v>4</v>
      </c>
      <c r="D37" s="178">
        <f>'MINORENNE-I'!F38</f>
        <v>0</v>
      </c>
      <c r="E37" s="178">
        <f>'MINORENNE-I'!G38</f>
        <v>0</v>
      </c>
      <c r="F37" s="281">
        <f>'MINORENNE-I'!H38</f>
        <v>0</v>
      </c>
    </row>
    <row r="38" spans="1:6" s="72" customFormat="1" ht="87.95" customHeight="1" x14ac:dyDescent="0.2">
      <c r="A38" s="515" t="s">
        <v>176</v>
      </c>
      <c r="B38" s="276">
        <f>'MINORENNE-I'!D39</f>
        <v>0</v>
      </c>
      <c r="C38" s="178" t="s">
        <v>142</v>
      </c>
      <c r="D38" s="178">
        <f>'MINORENNE-I'!F39</f>
        <v>0</v>
      </c>
      <c r="E38" s="178">
        <f>'MINORENNE-I'!G39</f>
        <v>0</v>
      </c>
      <c r="F38" s="281">
        <f>'MINORENNE-I'!H39</f>
        <v>0</v>
      </c>
    </row>
    <row r="39" spans="1:6" s="72" customFormat="1" ht="87.95" customHeight="1" x14ac:dyDescent="0.2">
      <c r="A39" s="515"/>
      <c r="B39" s="276">
        <f>'MINORENNE-I'!D40</f>
        <v>0</v>
      </c>
      <c r="C39" s="178">
        <v>0</v>
      </c>
      <c r="D39" s="178">
        <f>'MINORENNE-I'!F40</f>
        <v>0</v>
      </c>
      <c r="E39" s="178">
        <f>'MINORENNE-I'!G40</f>
        <v>0</v>
      </c>
      <c r="F39" s="281">
        <f>'MINORENNE-I'!H40</f>
        <v>0</v>
      </c>
    </row>
    <row r="40" spans="1:6" s="72" customFormat="1" ht="87.95" customHeight="1" x14ac:dyDescent="0.2">
      <c r="A40" s="515"/>
      <c r="B40" s="276">
        <f>'MINORENNE-I'!D41</f>
        <v>0</v>
      </c>
      <c r="C40" s="178">
        <v>1</v>
      </c>
      <c r="D40" s="178">
        <f>'MINORENNE-I'!F41</f>
        <v>0</v>
      </c>
      <c r="E40" s="178">
        <f>'MINORENNE-I'!G41</f>
        <v>0</v>
      </c>
      <c r="F40" s="281">
        <f>'MINORENNE-I'!H41</f>
        <v>0</v>
      </c>
    </row>
    <row r="41" spans="1:6" s="72" customFormat="1" ht="87.95" customHeight="1" x14ac:dyDescent="0.2">
      <c r="A41" s="515"/>
      <c r="B41" s="276">
        <f>'MINORENNE-I'!D42</f>
        <v>0</v>
      </c>
      <c r="C41" s="178">
        <v>2</v>
      </c>
      <c r="D41" s="178">
        <f>'MINORENNE-I'!F42</f>
        <v>0</v>
      </c>
      <c r="E41" s="178">
        <f>'MINORENNE-I'!G42</f>
        <v>0</v>
      </c>
      <c r="F41" s="281">
        <f>'MINORENNE-I'!H42</f>
        <v>0</v>
      </c>
    </row>
    <row r="42" spans="1:6" s="72" customFormat="1" ht="87.95" customHeight="1" x14ac:dyDescent="0.2">
      <c r="A42" s="515"/>
      <c r="B42" s="276">
        <f>'MINORENNE-I'!D43</f>
        <v>0</v>
      </c>
      <c r="C42" s="178">
        <v>3</v>
      </c>
      <c r="D42" s="178">
        <f>'MINORENNE-I'!F43</f>
        <v>0</v>
      </c>
      <c r="E42" s="178">
        <f>'MINORENNE-I'!G43</f>
        <v>0</v>
      </c>
      <c r="F42" s="281">
        <f>'MINORENNE-I'!H43</f>
        <v>0</v>
      </c>
    </row>
    <row r="43" spans="1:6" s="72" customFormat="1" ht="87.95" customHeight="1" x14ac:dyDescent="0.2">
      <c r="A43" s="515"/>
      <c r="B43" s="276">
        <f>'MINORENNE-I'!D44</f>
        <v>0</v>
      </c>
      <c r="C43" s="178">
        <v>4</v>
      </c>
      <c r="D43" s="178">
        <f>'MINORENNE-I'!F44</f>
        <v>0</v>
      </c>
      <c r="E43" s="178">
        <f>'MINORENNE-I'!G44</f>
        <v>0</v>
      </c>
      <c r="F43" s="281">
        <f>'MINORENNE-I'!H44</f>
        <v>0</v>
      </c>
    </row>
    <row r="44" spans="1:6" s="72" customFormat="1" ht="87.95" customHeight="1" x14ac:dyDescent="0.2">
      <c r="A44" s="515" t="s">
        <v>177</v>
      </c>
      <c r="B44" s="276">
        <f>'MINORENNE-I'!D45</f>
        <v>0</v>
      </c>
      <c r="C44" s="178" t="s">
        <v>142</v>
      </c>
      <c r="D44" s="178">
        <f>'MINORENNE-I'!F45</f>
        <v>0</v>
      </c>
      <c r="E44" s="178">
        <f>'MINORENNE-I'!G45</f>
        <v>0</v>
      </c>
      <c r="F44" s="281">
        <f>'MINORENNE-I'!H45</f>
        <v>0</v>
      </c>
    </row>
    <row r="45" spans="1:6" s="72" customFormat="1" ht="87.95" customHeight="1" x14ac:dyDescent="0.2">
      <c r="A45" s="515"/>
      <c r="B45" s="276">
        <f>'MINORENNE-I'!D46</f>
        <v>0</v>
      </c>
      <c r="C45" s="178">
        <v>0</v>
      </c>
      <c r="D45" s="178">
        <f>'MINORENNE-I'!F46</f>
        <v>0</v>
      </c>
      <c r="E45" s="178">
        <f>'MINORENNE-I'!G46</f>
        <v>0</v>
      </c>
      <c r="F45" s="281">
        <f>'MINORENNE-I'!H46</f>
        <v>0</v>
      </c>
    </row>
    <row r="46" spans="1:6" s="72" customFormat="1" ht="87.95" customHeight="1" x14ac:dyDescent="0.2">
      <c r="A46" s="515"/>
      <c r="B46" s="276">
        <f>'MINORENNE-I'!D47</f>
        <v>0</v>
      </c>
      <c r="C46" s="178">
        <v>1</v>
      </c>
      <c r="D46" s="178">
        <f>'MINORENNE-I'!F47</f>
        <v>0</v>
      </c>
      <c r="E46" s="178">
        <f>'MINORENNE-I'!G47</f>
        <v>0</v>
      </c>
      <c r="F46" s="281">
        <f>'MINORENNE-I'!H47</f>
        <v>0</v>
      </c>
    </row>
    <row r="47" spans="1:6" s="72" customFormat="1" ht="87.95" customHeight="1" x14ac:dyDescent="0.2">
      <c r="A47" s="515"/>
      <c r="B47" s="276">
        <f>'MINORENNE-I'!D48</f>
        <v>0</v>
      </c>
      <c r="C47" s="178">
        <v>2</v>
      </c>
      <c r="D47" s="178">
        <f>'MINORENNE-I'!F48</f>
        <v>0</v>
      </c>
      <c r="E47" s="178">
        <f>'MINORENNE-I'!G48</f>
        <v>0</v>
      </c>
      <c r="F47" s="281">
        <f>'MINORENNE-I'!H48</f>
        <v>0</v>
      </c>
    </row>
    <row r="48" spans="1:6" s="72" customFormat="1" ht="87.95" customHeight="1" x14ac:dyDescent="0.2">
      <c r="A48" s="515"/>
      <c r="B48" s="276">
        <f>'MINORENNE-I'!D49</f>
        <v>0</v>
      </c>
      <c r="C48" s="178">
        <v>3</v>
      </c>
      <c r="D48" s="178">
        <f>'MINORENNE-I'!F49</f>
        <v>0</v>
      </c>
      <c r="E48" s="178">
        <f>'MINORENNE-I'!G49</f>
        <v>0</v>
      </c>
      <c r="F48" s="281">
        <f>'MINORENNE-I'!H49</f>
        <v>0</v>
      </c>
    </row>
    <row r="49" spans="1:6" s="72" customFormat="1" ht="87.95" customHeight="1" thickBot="1" x14ac:dyDescent="0.25">
      <c r="A49" s="516"/>
      <c r="B49" s="276">
        <f>'MINORENNE-I'!D50</f>
        <v>0</v>
      </c>
      <c r="C49" s="178">
        <v>4</v>
      </c>
      <c r="D49" s="178">
        <f>'MINORENNE-I'!F50</f>
        <v>0</v>
      </c>
      <c r="E49" s="178">
        <f>'MINORENNE-I'!G50</f>
        <v>0</v>
      </c>
      <c r="F49" s="281">
        <f>'MINORENNE-I'!H50</f>
        <v>0</v>
      </c>
    </row>
    <row r="50" spans="1:6" s="72" customFormat="1" ht="87.95" customHeight="1" x14ac:dyDescent="0.2">
      <c r="A50" s="517" t="s">
        <v>178</v>
      </c>
      <c r="B50" s="275">
        <f>'MINORENNE-I'!D52</f>
        <v>0</v>
      </c>
      <c r="C50" s="178" t="s">
        <v>142</v>
      </c>
      <c r="D50" s="178">
        <f>'MINORENNE-I'!F52</f>
        <v>0</v>
      </c>
      <c r="E50" s="178">
        <f>'MINORENNE-I'!G52</f>
        <v>0</v>
      </c>
      <c r="F50" s="281">
        <f>'MINORENNE-I'!H52</f>
        <v>0</v>
      </c>
    </row>
    <row r="51" spans="1:6" s="72" customFormat="1" ht="87.95" customHeight="1" x14ac:dyDescent="0.2">
      <c r="A51" s="515"/>
      <c r="B51" s="275">
        <f>'MINORENNE-I'!D53</f>
        <v>0</v>
      </c>
      <c r="C51" s="178">
        <v>0</v>
      </c>
      <c r="D51" s="178">
        <f>'MINORENNE-I'!F53</f>
        <v>0</v>
      </c>
      <c r="E51" s="178">
        <f>'MINORENNE-I'!G53</f>
        <v>0</v>
      </c>
      <c r="F51" s="281">
        <f>'MINORENNE-I'!H53</f>
        <v>0</v>
      </c>
    </row>
    <row r="52" spans="1:6" s="72" customFormat="1" ht="87.95" customHeight="1" x14ac:dyDescent="0.2">
      <c r="A52" s="515"/>
      <c r="B52" s="275">
        <f>'MINORENNE-I'!D54</f>
        <v>0</v>
      </c>
      <c r="C52" s="178">
        <v>1</v>
      </c>
      <c r="D52" s="178">
        <f>'MINORENNE-I'!F54</f>
        <v>0</v>
      </c>
      <c r="E52" s="178">
        <f>'MINORENNE-I'!G54</f>
        <v>0</v>
      </c>
      <c r="F52" s="281">
        <f>'MINORENNE-I'!H54</f>
        <v>0</v>
      </c>
    </row>
    <row r="53" spans="1:6" s="72" customFormat="1" ht="87.95" customHeight="1" x14ac:dyDescent="0.2">
      <c r="A53" s="515"/>
      <c r="B53" s="275">
        <f>'MINORENNE-I'!D55</f>
        <v>0</v>
      </c>
      <c r="C53" s="178">
        <v>2</v>
      </c>
      <c r="D53" s="178">
        <f>'MINORENNE-I'!F55</f>
        <v>0</v>
      </c>
      <c r="E53" s="178">
        <f>'MINORENNE-I'!G55</f>
        <v>0</v>
      </c>
      <c r="F53" s="281">
        <f>'MINORENNE-I'!H55</f>
        <v>0</v>
      </c>
    </row>
    <row r="54" spans="1:6" s="72" customFormat="1" ht="87.95" customHeight="1" x14ac:dyDescent="0.2">
      <c r="A54" s="515"/>
      <c r="B54" s="275">
        <f>'MINORENNE-I'!D56</f>
        <v>0</v>
      </c>
      <c r="C54" s="178">
        <v>3</v>
      </c>
      <c r="D54" s="178">
        <f>'MINORENNE-I'!F56</f>
        <v>0</v>
      </c>
      <c r="E54" s="178">
        <f>'MINORENNE-I'!G56</f>
        <v>0</v>
      </c>
      <c r="F54" s="281">
        <f>'MINORENNE-I'!H56</f>
        <v>0</v>
      </c>
    </row>
    <row r="55" spans="1:6" s="72" customFormat="1" ht="87.95" customHeight="1" x14ac:dyDescent="0.2">
      <c r="A55" s="515"/>
      <c r="B55" s="275">
        <f>'MINORENNE-I'!D57</f>
        <v>0</v>
      </c>
      <c r="C55" s="178">
        <v>4</v>
      </c>
      <c r="D55" s="178">
        <f>'MINORENNE-I'!F57</f>
        <v>0</v>
      </c>
      <c r="E55" s="178">
        <f>'MINORENNE-I'!G57</f>
        <v>0</v>
      </c>
      <c r="F55" s="281">
        <f>'MINORENNE-I'!H57</f>
        <v>0</v>
      </c>
    </row>
    <row r="56" spans="1:6" s="72" customFormat="1" ht="87.95" customHeight="1" x14ac:dyDescent="0.2">
      <c r="A56" s="515" t="s">
        <v>179</v>
      </c>
      <c r="B56" s="275">
        <f>'MINORENNE-I'!D58</f>
        <v>0</v>
      </c>
      <c r="C56" s="178" t="s">
        <v>142</v>
      </c>
      <c r="D56" s="178">
        <f>'MINORENNE-I'!F58</f>
        <v>0</v>
      </c>
      <c r="E56" s="178">
        <f>'MINORENNE-I'!G58</f>
        <v>0</v>
      </c>
      <c r="F56" s="281">
        <f>'MINORENNE-I'!H58</f>
        <v>0</v>
      </c>
    </row>
    <row r="57" spans="1:6" s="72" customFormat="1" ht="87.95" customHeight="1" x14ac:dyDescent="0.2">
      <c r="A57" s="515"/>
      <c r="B57" s="275">
        <f>'MINORENNE-I'!D59</f>
        <v>0</v>
      </c>
      <c r="C57" s="178">
        <v>0</v>
      </c>
      <c r="D57" s="178">
        <f>'MINORENNE-I'!F59</f>
        <v>0</v>
      </c>
      <c r="E57" s="178">
        <f>'MINORENNE-I'!G59</f>
        <v>0</v>
      </c>
      <c r="F57" s="281">
        <f>'MINORENNE-I'!H59</f>
        <v>0</v>
      </c>
    </row>
    <row r="58" spans="1:6" s="72" customFormat="1" ht="87.95" customHeight="1" x14ac:dyDescent="0.2">
      <c r="A58" s="515"/>
      <c r="B58" s="275">
        <f>'MINORENNE-I'!D60</f>
        <v>0</v>
      </c>
      <c r="C58" s="178">
        <v>1</v>
      </c>
      <c r="D58" s="178">
        <f>'MINORENNE-I'!F60</f>
        <v>0</v>
      </c>
      <c r="E58" s="178">
        <f>'MINORENNE-I'!G60</f>
        <v>0</v>
      </c>
      <c r="F58" s="281">
        <f>'MINORENNE-I'!H60</f>
        <v>0</v>
      </c>
    </row>
    <row r="59" spans="1:6" s="72" customFormat="1" ht="87.95" customHeight="1" x14ac:dyDescent="0.2">
      <c r="A59" s="515"/>
      <c r="B59" s="275">
        <f>'MINORENNE-I'!D61</f>
        <v>0</v>
      </c>
      <c r="C59" s="178">
        <v>2</v>
      </c>
      <c r="D59" s="178">
        <f>'MINORENNE-I'!F61</f>
        <v>0</v>
      </c>
      <c r="E59" s="178">
        <f>'MINORENNE-I'!G61</f>
        <v>0</v>
      </c>
      <c r="F59" s="281">
        <f>'MINORENNE-I'!H61</f>
        <v>0</v>
      </c>
    </row>
    <row r="60" spans="1:6" s="72" customFormat="1" ht="87.95" customHeight="1" x14ac:dyDescent="0.2">
      <c r="A60" s="515"/>
      <c r="B60" s="275">
        <f>'MINORENNE-I'!D62</f>
        <v>0</v>
      </c>
      <c r="C60" s="178">
        <v>3</v>
      </c>
      <c r="D60" s="178">
        <f>'MINORENNE-I'!F62</f>
        <v>0</v>
      </c>
      <c r="E60" s="178">
        <f>'MINORENNE-I'!G62</f>
        <v>0</v>
      </c>
      <c r="F60" s="281">
        <f>'MINORENNE-I'!H62</f>
        <v>0</v>
      </c>
    </row>
    <row r="61" spans="1:6" s="72" customFormat="1" ht="87.95" customHeight="1" x14ac:dyDescent="0.2">
      <c r="A61" s="515"/>
      <c r="B61" s="275">
        <f>'MINORENNE-I'!D63</f>
        <v>0</v>
      </c>
      <c r="C61" s="178">
        <v>4</v>
      </c>
      <c r="D61" s="178">
        <f>'MINORENNE-I'!F63</f>
        <v>0</v>
      </c>
      <c r="E61" s="178">
        <f>'MINORENNE-I'!G63</f>
        <v>0</v>
      </c>
      <c r="F61" s="281">
        <f>'MINORENNE-I'!H63</f>
        <v>0</v>
      </c>
    </row>
    <row r="62" spans="1:6" s="72" customFormat="1" ht="87.95" customHeight="1" x14ac:dyDescent="0.2">
      <c r="A62" s="515" t="s">
        <v>180</v>
      </c>
      <c r="B62" s="275">
        <f>'MINORENNE-I'!D64</f>
        <v>0</v>
      </c>
      <c r="C62" s="178" t="s">
        <v>142</v>
      </c>
      <c r="D62" s="178">
        <f>'MINORENNE-I'!F64</f>
        <v>0</v>
      </c>
      <c r="E62" s="178">
        <f>'MINORENNE-I'!G64</f>
        <v>0</v>
      </c>
      <c r="F62" s="281">
        <f>'MINORENNE-I'!H64</f>
        <v>0</v>
      </c>
    </row>
    <row r="63" spans="1:6" s="72" customFormat="1" ht="87.95" customHeight="1" x14ac:dyDescent="0.2">
      <c r="A63" s="515"/>
      <c r="B63" s="275">
        <f>'MINORENNE-I'!D65</f>
        <v>0</v>
      </c>
      <c r="C63" s="178">
        <v>0</v>
      </c>
      <c r="D63" s="178">
        <f>'MINORENNE-I'!F65</f>
        <v>0</v>
      </c>
      <c r="E63" s="178">
        <f>'MINORENNE-I'!G65</f>
        <v>0</v>
      </c>
      <c r="F63" s="281">
        <f>'MINORENNE-I'!H65</f>
        <v>0</v>
      </c>
    </row>
    <row r="64" spans="1:6" s="72" customFormat="1" ht="87.95" customHeight="1" x14ac:dyDescent="0.2">
      <c r="A64" s="515"/>
      <c r="B64" s="275">
        <f>'MINORENNE-I'!D66</f>
        <v>0</v>
      </c>
      <c r="C64" s="178">
        <v>1</v>
      </c>
      <c r="D64" s="178">
        <f>'MINORENNE-I'!F66</f>
        <v>0</v>
      </c>
      <c r="E64" s="178">
        <f>'MINORENNE-I'!G66</f>
        <v>0</v>
      </c>
      <c r="F64" s="281">
        <f>'MINORENNE-I'!H66</f>
        <v>0</v>
      </c>
    </row>
    <row r="65" spans="1:6" s="72" customFormat="1" ht="87.95" customHeight="1" x14ac:dyDescent="0.2">
      <c r="A65" s="515"/>
      <c r="B65" s="275">
        <f>'MINORENNE-I'!D67</f>
        <v>0</v>
      </c>
      <c r="C65" s="178">
        <v>2</v>
      </c>
      <c r="D65" s="178">
        <f>'MINORENNE-I'!F67</f>
        <v>0</v>
      </c>
      <c r="E65" s="178">
        <f>'MINORENNE-I'!G67</f>
        <v>0</v>
      </c>
      <c r="F65" s="281">
        <f>'MINORENNE-I'!H67</f>
        <v>0</v>
      </c>
    </row>
    <row r="66" spans="1:6" s="72" customFormat="1" ht="87.95" customHeight="1" x14ac:dyDescent="0.2">
      <c r="A66" s="515"/>
      <c r="B66" s="275">
        <f>'MINORENNE-I'!D68</f>
        <v>0</v>
      </c>
      <c r="C66" s="178">
        <v>3</v>
      </c>
      <c r="D66" s="178">
        <f>'MINORENNE-I'!F68</f>
        <v>0</v>
      </c>
      <c r="E66" s="178">
        <f>'MINORENNE-I'!G68</f>
        <v>0</v>
      </c>
      <c r="F66" s="281">
        <f>'MINORENNE-I'!H68</f>
        <v>0</v>
      </c>
    </row>
    <row r="67" spans="1:6" s="72" customFormat="1" ht="87.95" customHeight="1" thickBot="1" x14ac:dyDescent="0.25">
      <c r="A67" s="516"/>
      <c r="B67" s="275">
        <f>'MINORENNE-I'!D69</f>
        <v>0</v>
      </c>
      <c r="C67" s="178">
        <v>4</v>
      </c>
      <c r="D67" s="178">
        <f>'MINORENNE-I'!F69</f>
        <v>0</v>
      </c>
      <c r="E67" s="178">
        <f>'MINORENNE-I'!G69</f>
        <v>0</v>
      </c>
      <c r="F67" s="281">
        <f>'MINORENNE-I'!H69</f>
        <v>0</v>
      </c>
    </row>
    <row r="68" spans="1:6" s="72" customFormat="1" ht="87.95" customHeight="1" x14ac:dyDescent="0.2">
      <c r="A68" s="517" t="s">
        <v>181</v>
      </c>
      <c r="B68" s="276">
        <f>'MINORENNE-I'!D71</f>
        <v>0</v>
      </c>
      <c r="C68" s="178" t="s">
        <v>142</v>
      </c>
      <c r="D68" s="178">
        <f>'MINORENNE-I'!F71</f>
        <v>0</v>
      </c>
      <c r="E68" s="178">
        <f>'MINORENNE-I'!G71</f>
        <v>0</v>
      </c>
      <c r="F68" s="281">
        <f>'MINORENNE-I'!H71</f>
        <v>0</v>
      </c>
    </row>
    <row r="69" spans="1:6" s="72" customFormat="1" ht="87.95" customHeight="1" x14ac:dyDescent="0.2">
      <c r="A69" s="515"/>
      <c r="B69" s="276">
        <f>'MINORENNE-I'!D72</f>
        <v>0</v>
      </c>
      <c r="C69" s="178">
        <v>0</v>
      </c>
      <c r="D69" s="178">
        <f>'MINORENNE-I'!F72</f>
        <v>0</v>
      </c>
      <c r="E69" s="178">
        <f>'MINORENNE-I'!G72</f>
        <v>0</v>
      </c>
      <c r="F69" s="281">
        <f>'MINORENNE-I'!H72</f>
        <v>0</v>
      </c>
    </row>
    <row r="70" spans="1:6" s="72" customFormat="1" ht="87.95" customHeight="1" x14ac:dyDescent="0.2">
      <c r="A70" s="515"/>
      <c r="B70" s="276">
        <f>'MINORENNE-I'!D73</f>
        <v>0</v>
      </c>
      <c r="C70" s="178">
        <v>1</v>
      </c>
      <c r="D70" s="178">
        <f>'MINORENNE-I'!F73</f>
        <v>0</v>
      </c>
      <c r="E70" s="178">
        <f>'MINORENNE-I'!G73</f>
        <v>0</v>
      </c>
      <c r="F70" s="281">
        <f>'MINORENNE-I'!H73</f>
        <v>0</v>
      </c>
    </row>
    <row r="71" spans="1:6" s="72" customFormat="1" ht="87.95" customHeight="1" x14ac:dyDescent="0.2">
      <c r="A71" s="515"/>
      <c r="B71" s="276">
        <f>'MINORENNE-I'!D74</f>
        <v>0</v>
      </c>
      <c r="C71" s="178">
        <v>2</v>
      </c>
      <c r="D71" s="178">
        <f>'MINORENNE-I'!F74</f>
        <v>0</v>
      </c>
      <c r="E71" s="178">
        <f>'MINORENNE-I'!G74</f>
        <v>0</v>
      </c>
      <c r="F71" s="281">
        <f>'MINORENNE-I'!H74</f>
        <v>0</v>
      </c>
    </row>
    <row r="72" spans="1:6" s="72" customFormat="1" ht="87.95" customHeight="1" x14ac:dyDescent="0.2">
      <c r="A72" s="515"/>
      <c r="B72" s="276">
        <f>'MINORENNE-I'!D75</f>
        <v>0</v>
      </c>
      <c r="C72" s="178">
        <v>3</v>
      </c>
      <c r="D72" s="178">
        <f>'MINORENNE-I'!F75</f>
        <v>0</v>
      </c>
      <c r="E72" s="178">
        <f>'MINORENNE-I'!G75</f>
        <v>0</v>
      </c>
      <c r="F72" s="281">
        <f>'MINORENNE-I'!H75</f>
        <v>0</v>
      </c>
    </row>
    <row r="73" spans="1:6" s="72" customFormat="1" ht="87.95" customHeight="1" x14ac:dyDescent="0.2">
      <c r="A73" s="515"/>
      <c r="B73" s="276">
        <f>'MINORENNE-I'!D76</f>
        <v>0</v>
      </c>
      <c r="C73" s="178">
        <v>4</v>
      </c>
      <c r="D73" s="178">
        <f>'MINORENNE-I'!F76</f>
        <v>0</v>
      </c>
      <c r="E73" s="178">
        <f>'MINORENNE-I'!G76</f>
        <v>0</v>
      </c>
      <c r="F73" s="281">
        <f>'MINORENNE-I'!H76</f>
        <v>0</v>
      </c>
    </row>
    <row r="74" spans="1:6" s="72" customFormat="1" ht="87.95" customHeight="1" x14ac:dyDescent="0.2">
      <c r="A74" s="515" t="s">
        <v>182</v>
      </c>
      <c r="B74" s="276">
        <f>'MINORENNE-I'!D77</f>
        <v>0</v>
      </c>
      <c r="C74" s="178" t="s">
        <v>142</v>
      </c>
      <c r="D74" s="178">
        <f>'MINORENNE-I'!F77</f>
        <v>0</v>
      </c>
      <c r="E74" s="178">
        <f>'MINORENNE-I'!G77</f>
        <v>0</v>
      </c>
      <c r="F74" s="281">
        <f>'MINORENNE-I'!H77</f>
        <v>0</v>
      </c>
    </row>
    <row r="75" spans="1:6" s="72" customFormat="1" ht="87.95" customHeight="1" x14ac:dyDescent="0.2">
      <c r="A75" s="515"/>
      <c r="B75" s="276">
        <f>'MINORENNE-I'!D78</f>
        <v>0</v>
      </c>
      <c r="C75" s="178">
        <v>0</v>
      </c>
      <c r="D75" s="178">
        <f>'MINORENNE-I'!F78</f>
        <v>0</v>
      </c>
      <c r="E75" s="178">
        <f>'MINORENNE-I'!G78</f>
        <v>0</v>
      </c>
      <c r="F75" s="281">
        <f>'MINORENNE-I'!H78</f>
        <v>0</v>
      </c>
    </row>
    <row r="76" spans="1:6" s="72" customFormat="1" ht="87.95" customHeight="1" x14ac:dyDescent="0.2">
      <c r="A76" s="515"/>
      <c r="B76" s="276">
        <f>'MINORENNE-I'!D79</f>
        <v>0</v>
      </c>
      <c r="C76" s="178">
        <v>1</v>
      </c>
      <c r="D76" s="178">
        <f>'MINORENNE-I'!F79</f>
        <v>0</v>
      </c>
      <c r="E76" s="178">
        <f>'MINORENNE-I'!G79</f>
        <v>0</v>
      </c>
      <c r="F76" s="281">
        <f>'MINORENNE-I'!H79</f>
        <v>0</v>
      </c>
    </row>
    <row r="77" spans="1:6" s="72" customFormat="1" ht="87.95" customHeight="1" x14ac:dyDescent="0.2">
      <c r="A77" s="515"/>
      <c r="B77" s="276">
        <f>'MINORENNE-I'!D80</f>
        <v>0</v>
      </c>
      <c r="C77" s="178">
        <v>2</v>
      </c>
      <c r="D77" s="178">
        <f>'MINORENNE-I'!F80</f>
        <v>0</v>
      </c>
      <c r="E77" s="178">
        <f>'MINORENNE-I'!G80</f>
        <v>0</v>
      </c>
      <c r="F77" s="281">
        <f>'MINORENNE-I'!H80</f>
        <v>0</v>
      </c>
    </row>
    <row r="78" spans="1:6" s="72" customFormat="1" ht="87.95" customHeight="1" x14ac:dyDescent="0.2">
      <c r="A78" s="515"/>
      <c r="B78" s="276">
        <f>'MINORENNE-I'!D81</f>
        <v>0</v>
      </c>
      <c r="C78" s="178">
        <v>3</v>
      </c>
      <c r="D78" s="178">
        <f>'MINORENNE-I'!F81</f>
        <v>0</v>
      </c>
      <c r="E78" s="178">
        <f>'MINORENNE-I'!G81</f>
        <v>0</v>
      </c>
      <c r="F78" s="281">
        <f>'MINORENNE-I'!H81</f>
        <v>0</v>
      </c>
    </row>
    <row r="79" spans="1:6" s="72" customFormat="1" ht="87.95" customHeight="1" thickBot="1" x14ac:dyDescent="0.25">
      <c r="A79" s="516"/>
      <c r="B79" s="276">
        <f>'MINORENNE-I'!D82</f>
        <v>0</v>
      </c>
      <c r="C79" s="178">
        <v>4</v>
      </c>
      <c r="D79" s="178">
        <f>'MINORENNE-I'!F82</f>
        <v>0</v>
      </c>
      <c r="E79" s="178">
        <f>'MINORENNE-I'!G82</f>
        <v>0</v>
      </c>
      <c r="F79" s="281">
        <f>'MINORENNE-I'!H82</f>
        <v>0</v>
      </c>
    </row>
    <row r="80" spans="1:6" s="72" customFormat="1" ht="87.95" customHeight="1" x14ac:dyDescent="0.2">
      <c r="A80" s="517" t="s">
        <v>183</v>
      </c>
      <c r="B80" s="276">
        <f>'MINORENNE-I'!D84</f>
        <v>0</v>
      </c>
      <c r="C80" s="178" t="s">
        <v>142</v>
      </c>
      <c r="D80" s="178">
        <f>'MINORENNE-I'!F84</f>
        <v>0</v>
      </c>
      <c r="E80" s="178">
        <f>'MINORENNE-I'!G84</f>
        <v>0</v>
      </c>
      <c r="F80" s="281">
        <f>'MINORENNE-I'!H84</f>
        <v>0</v>
      </c>
    </row>
    <row r="81" spans="1:6" s="72" customFormat="1" ht="87.95" customHeight="1" x14ac:dyDescent="0.2">
      <c r="A81" s="515"/>
      <c r="B81" s="276">
        <f>'MINORENNE-I'!D85</f>
        <v>0</v>
      </c>
      <c r="C81" s="178">
        <v>0</v>
      </c>
      <c r="D81" s="178">
        <f>'MINORENNE-I'!F85</f>
        <v>0</v>
      </c>
      <c r="E81" s="178">
        <f>'MINORENNE-I'!G85</f>
        <v>0</v>
      </c>
      <c r="F81" s="281">
        <f>'MINORENNE-I'!H85</f>
        <v>0</v>
      </c>
    </row>
    <row r="82" spans="1:6" s="72" customFormat="1" ht="87.95" customHeight="1" x14ac:dyDescent="0.2">
      <c r="A82" s="515"/>
      <c r="B82" s="276">
        <f>'MINORENNE-I'!D86</f>
        <v>0</v>
      </c>
      <c r="C82" s="178">
        <v>1</v>
      </c>
      <c r="D82" s="178">
        <f>'MINORENNE-I'!F86</f>
        <v>0</v>
      </c>
      <c r="E82" s="178">
        <f>'MINORENNE-I'!G86</f>
        <v>0</v>
      </c>
      <c r="F82" s="281">
        <f>'MINORENNE-I'!H86</f>
        <v>0</v>
      </c>
    </row>
    <row r="83" spans="1:6" s="72" customFormat="1" ht="87.95" customHeight="1" x14ac:dyDescent="0.2">
      <c r="A83" s="515"/>
      <c r="B83" s="276">
        <f>'MINORENNE-I'!D87</f>
        <v>0</v>
      </c>
      <c r="C83" s="178">
        <v>2</v>
      </c>
      <c r="D83" s="178">
        <f>'MINORENNE-I'!F87</f>
        <v>0</v>
      </c>
      <c r="E83" s="178">
        <f>'MINORENNE-I'!G87</f>
        <v>0</v>
      </c>
      <c r="F83" s="281">
        <f>'MINORENNE-I'!H87</f>
        <v>0</v>
      </c>
    </row>
    <row r="84" spans="1:6" s="72" customFormat="1" ht="87.95" customHeight="1" x14ac:dyDescent="0.2">
      <c r="A84" s="515"/>
      <c r="B84" s="276">
        <f>'MINORENNE-I'!D88</f>
        <v>0</v>
      </c>
      <c r="C84" s="178">
        <v>3</v>
      </c>
      <c r="D84" s="178">
        <f>'MINORENNE-I'!F88</f>
        <v>0</v>
      </c>
      <c r="E84" s="178">
        <f>'MINORENNE-I'!G88</f>
        <v>0</v>
      </c>
      <c r="F84" s="281">
        <f>'MINORENNE-I'!H88</f>
        <v>0</v>
      </c>
    </row>
    <row r="85" spans="1:6" s="72" customFormat="1" ht="87.95" customHeight="1" thickBot="1" x14ac:dyDescent="0.25">
      <c r="A85" s="516"/>
      <c r="B85" s="276">
        <f>'MINORENNE-I'!D89</f>
        <v>0</v>
      </c>
      <c r="C85" s="178">
        <v>4</v>
      </c>
      <c r="D85" s="178">
        <f>'MINORENNE-I'!F89</f>
        <v>0</v>
      </c>
      <c r="E85" s="178">
        <f>'MINORENNE-I'!G89</f>
        <v>0</v>
      </c>
      <c r="F85" s="281">
        <f>'MINORENNE-I'!H89</f>
        <v>0</v>
      </c>
    </row>
    <row r="86" spans="1:6" s="72" customFormat="1" ht="87.95" customHeight="1" x14ac:dyDescent="0.2">
      <c r="A86" s="517" t="s">
        <v>184</v>
      </c>
      <c r="B86" s="276">
        <f>'MINORENNE-I'!D91</f>
        <v>0</v>
      </c>
      <c r="C86" s="178" t="s">
        <v>142</v>
      </c>
      <c r="D86" s="178">
        <f>'MINORENNE-I'!F91</f>
        <v>0</v>
      </c>
      <c r="E86" s="178">
        <f>'MINORENNE-I'!G91</f>
        <v>0</v>
      </c>
      <c r="F86" s="281">
        <f>'MINORENNE-I'!H91</f>
        <v>0</v>
      </c>
    </row>
    <row r="87" spans="1:6" s="72" customFormat="1" ht="87.95" customHeight="1" x14ac:dyDescent="0.2">
      <c r="A87" s="515"/>
      <c r="B87" s="276">
        <f>'MINORENNE-I'!D92</f>
        <v>0</v>
      </c>
      <c r="C87" s="178">
        <v>0</v>
      </c>
      <c r="D87" s="178">
        <f>'MINORENNE-I'!F92</f>
        <v>0</v>
      </c>
      <c r="E87" s="178">
        <f>'MINORENNE-I'!G92</f>
        <v>0</v>
      </c>
      <c r="F87" s="281">
        <f>'MINORENNE-I'!H92</f>
        <v>0</v>
      </c>
    </row>
    <row r="88" spans="1:6" s="72" customFormat="1" ht="87.95" customHeight="1" x14ac:dyDescent="0.2">
      <c r="A88" s="515"/>
      <c r="B88" s="276">
        <f>'MINORENNE-I'!D93</f>
        <v>0</v>
      </c>
      <c r="C88" s="178">
        <v>1</v>
      </c>
      <c r="D88" s="178">
        <f>'MINORENNE-I'!F93</f>
        <v>0</v>
      </c>
      <c r="E88" s="178">
        <f>'MINORENNE-I'!G93</f>
        <v>0</v>
      </c>
      <c r="F88" s="281">
        <f>'MINORENNE-I'!H93</f>
        <v>0</v>
      </c>
    </row>
    <row r="89" spans="1:6" s="72" customFormat="1" ht="87.95" customHeight="1" x14ac:dyDescent="0.2">
      <c r="A89" s="515"/>
      <c r="B89" s="276">
        <f>'MINORENNE-I'!D94</f>
        <v>0</v>
      </c>
      <c r="C89" s="178">
        <v>2</v>
      </c>
      <c r="D89" s="178">
        <f>'MINORENNE-I'!F94</f>
        <v>0</v>
      </c>
      <c r="E89" s="178">
        <f>'MINORENNE-I'!G94</f>
        <v>0</v>
      </c>
      <c r="F89" s="281">
        <f>'MINORENNE-I'!H94</f>
        <v>0</v>
      </c>
    </row>
    <row r="90" spans="1:6" s="72" customFormat="1" ht="87.95" customHeight="1" x14ac:dyDescent="0.2">
      <c r="A90" s="515"/>
      <c r="B90" s="276">
        <f>'MINORENNE-I'!D95</f>
        <v>0</v>
      </c>
      <c r="C90" s="178">
        <v>3</v>
      </c>
      <c r="D90" s="178">
        <f>'MINORENNE-I'!F95</f>
        <v>0</v>
      </c>
      <c r="E90" s="178">
        <f>'MINORENNE-I'!G95</f>
        <v>0</v>
      </c>
      <c r="F90" s="281">
        <f>'MINORENNE-I'!H95</f>
        <v>0</v>
      </c>
    </row>
    <row r="91" spans="1:6" s="72" customFormat="1" ht="87.95" customHeight="1" x14ac:dyDescent="0.2">
      <c r="A91" s="515"/>
      <c r="B91" s="276">
        <f>'MINORENNE-I'!D96</f>
        <v>0</v>
      </c>
      <c r="C91" s="178">
        <v>4</v>
      </c>
      <c r="D91" s="178">
        <f>'MINORENNE-I'!F96</f>
        <v>0</v>
      </c>
      <c r="E91" s="178">
        <f>'MINORENNE-I'!G96</f>
        <v>0</v>
      </c>
      <c r="F91" s="281">
        <f>'MINORENNE-I'!H96</f>
        <v>0</v>
      </c>
    </row>
    <row r="92" spans="1:6" s="72" customFormat="1" ht="87.95" customHeight="1" x14ac:dyDescent="0.2">
      <c r="A92" s="515" t="s">
        <v>185</v>
      </c>
      <c r="B92" s="276">
        <f>'MINORENNE-I'!D97</f>
        <v>0</v>
      </c>
      <c r="C92" s="178" t="s">
        <v>142</v>
      </c>
      <c r="D92" s="178">
        <f>'MINORENNE-I'!F97</f>
        <v>0</v>
      </c>
      <c r="E92" s="178">
        <f>'MINORENNE-I'!G97</f>
        <v>0</v>
      </c>
      <c r="F92" s="281">
        <f>'MINORENNE-I'!H97</f>
        <v>0</v>
      </c>
    </row>
    <row r="93" spans="1:6" s="72" customFormat="1" ht="87.95" customHeight="1" x14ac:dyDescent="0.2">
      <c r="A93" s="515"/>
      <c r="B93" s="276">
        <f>'MINORENNE-I'!D98</f>
        <v>0</v>
      </c>
      <c r="C93" s="178">
        <v>0</v>
      </c>
      <c r="D93" s="178">
        <f>'MINORENNE-I'!F98</f>
        <v>0</v>
      </c>
      <c r="E93" s="178">
        <f>'MINORENNE-I'!G98</f>
        <v>0</v>
      </c>
      <c r="F93" s="281">
        <f>'MINORENNE-I'!H98</f>
        <v>0</v>
      </c>
    </row>
    <row r="94" spans="1:6" s="72" customFormat="1" ht="87.95" customHeight="1" x14ac:dyDescent="0.2">
      <c r="A94" s="515"/>
      <c r="B94" s="276">
        <f>'MINORENNE-I'!D99</f>
        <v>0</v>
      </c>
      <c r="C94" s="178">
        <v>1</v>
      </c>
      <c r="D94" s="178">
        <f>'MINORENNE-I'!F99</f>
        <v>0</v>
      </c>
      <c r="E94" s="178">
        <f>'MINORENNE-I'!G99</f>
        <v>0</v>
      </c>
      <c r="F94" s="281">
        <f>'MINORENNE-I'!H99</f>
        <v>0</v>
      </c>
    </row>
    <row r="95" spans="1:6" s="72" customFormat="1" ht="87.95" customHeight="1" x14ac:dyDescent="0.2">
      <c r="A95" s="515"/>
      <c r="B95" s="276">
        <f>'MINORENNE-I'!D100</f>
        <v>0</v>
      </c>
      <c r="C95" s="178">
        <v>2</v>
      </c>
      <c r="D95" s="178">
        <f>'MINORENNE-I'!F100</f>
        <v>0</v>
      </c>
      <c r="E95" s="178">
        <f>'MINORENNE-I'!G100</f>
        <v>0</v>
      </c>
      <c r="F95" s="281">
        <f>'MINORENNE-I'!H100</f>
        <v>0</v>
      </c>
    </row>
    <row r="96" spans="1:6" s="72" customFormat="1" ht="87.95" customHeight="1" x14ac:dyDescent="0.2">
      <c r="A96" s="515"/>
      <c r="B96" s="276">
        <f>'MINORENNE-I'!D101</f>
        <v>0</v>
      </c>
      <c r="C96" s="178">
        <v>3</v>
      </c>
      <c r="D96" s="178">
        <f>'MINORENNE-I'!F101</f>
        <v>0</v>
      </c>
      <c r="E96" s="178">
        <f>'MINORENNE-I'!G101</f>
        <v>0</v>
      </c>
      <c r="F96" s="281">
        <f>'MINORENNE-I'!H101</f>
        <v>0</v>
      </c>
    </row>
    <row r="97" spans="1:6" s="72" customFormat="1" ht="87.95" customHeight="1" x14ac:dyDescent="0.2">
      <c r="A97" s="515"/>
      <c r="B97" s="276">
        <f>'MINORENNE-I'!D102</f>
        <v>0</v>
      </c>
      <c r="C97" s="178">
        <v>4</v>
      </c>
      <c r="D97" s="178">
        <f>'MINORENNE-I'!F102</f>
        <v>0</v>
      </c>
      <c r="E97" s="178">
        <f>'MINORENNE-I'!G102</f>
        <v>0</v>
      </c>
      <c r="F97" s="281">
        <f>'MINORENNE-I'!H102</f>
        <v>0</v>
      </c>
    </row>
    <row r="98" spans="1:6" s="72" customFormat="1" ht="87.95" customHeight="1" x14ac:dyDescent="0.2">
      <c r="A98" s="515" t="s">
        <v>186</v>
      </c>
      <c r="B98" s="276">
        <f>'MINORENNE-I'!D103</f>
        <v>0</v>
      </c>
      <c r="C98" s="178" t="s">
        <v>142</v>
      </c>
      <c r="D98" s="178">
        <f>'MINORENNE-I'!F103</f>
        <v>0</v>
      </c>
      <c r="E98" s="178">
        <f>'MINORENNE-I'!G103</f>
        <v>0</v>
      </c>
      <c r="F98" s="281">
        <f>'MINORENNE-I'!H103</f>
        <v>0</v>
      </c>
    </row>
    <row r="99" spans="1:6" s="72" customFormat="1" ht="87.95" customHeight="1" x14ac:dyDescent="0.2">
      <c r="A99" s="515"/>
      <c r="B99" s="276">
        <f>'MINORENNE-I'!D104</f>
        <v>0</v>
      </c>
      <c r="C99" s="178">
        <v>0</v>
      </c>
      <c r="D99" s="178">
        <f>'MINORENNE-I'!F104</f>
        <v>0</v>
      </c>
      <c r="E99" s="178">
        <f>'MINORENNE-I'!G104</f>
        <v>0</v>
      </c>
      <c r="F99" s="281">
        <f>'MINORENNE-I'!H104</f>
        <v>0</v>
      </c>
    </row>
    <row r="100" spans="1:6" s="72" customFormat="1" ht="87.95" customHeight="1" x14ac:dyDescent="0.2">
      <c r="A100" s="515"/>
      <c r="B100" s="276">
        <f>'MINORENNE-I'!D105</f>
        <v>0</v>
      </c>
      <c r="C100" s="178">
        <v>1</v>
      </c>
      <c r="D100" s="178">
        <f>'MINORENNE-I'!F105</f>
        <v>0</v>
      </c>
      <c r="E100" s="178">
        <f>'MINORENNE-I'!G105</f>
        <v>0</v>
      </c>
      <c r="F100" s="281">
        <f>'MINORENNE-I'!H105</f>
        <v>0</v>
      </c>
    </row>
    <row r="101" spans="1:6" s="72" customFormat="1" ht="87.95" customHeight="1" x14ac:dyDescent="0.2">
      <c r="A101" s="515"/>
      <c r="B101" s="276">
        <f>'MINORENNE-I'!D106</f>
        <v>0</v>
      </c>
      <c r="C101" s="178">
        <v>2</v>
      </c>
      <c r="D101" s="178">
        <f>'MINORENNE-I'!F106</f>
        <v>0</v>
      </c>
      <c r="E101" s="178">
        <f>'MINORENNE-I'!G106</f>
        <v>0</v>
      </c>
      <c r="F101" s="281">
        <f>'MINORENNE-I'!H106</f>
        <v>0</v>
      </c>
    </row>
    <row r="102" spans="1:6" s="72" customFormat="1" ht="87.95" customHeight="1" x14ac:dyDescent="0.2">
      <c r="A102" s="515"/>
      <c r="B102" s="276">
        <f>'MINORENNE-I'!D107</f>
        <v>0</v>
      </c>
      <c r="C102" s="178">
        <v>3</v>
      </c>
      <c r="D102" s="178">
        <f>'MINORENNE-I'!F107</f>
        <v>0</v>
      </c>
      <c r="E102" s="178">
        <f>'MINORENNE-I'!G107</f>
        <v>0</v>
      </c>
      <c r="F102" s="281">
        <f>'MINORENNE-I'!H107</f>
        <v>0</v>
      </c>
    </row>
    <row r="103" spans="1:6" s="72" customFormat="1" ht="87.95" customHeight="1" x14ac:dyDescent="0.2">
      <c r="A103" s="515"/>
      <c r="B103" s="276">
        <f>'MINORENNE-I'!D108</f>
        <v>0</v>
      </c>
      <c r="C103" s="178">
        <v>4</v>
      </c>
      <c r="D103" s="178">
        <f>'MINORENNE-I'!F108</f>
        <v>0</v>
      </c>
      <c r="E103" s="178">
        <f>'MINORENNE-I'!G108</f>
        <v>0</v>
      </c>
      <c r="F103" s="281">
        <f>'MINORENNE-I'!H108</f>
        <v>0</v>
      </c>
    </row>
    <row r="104" spans="1:6" s="72" customFormat="1" ht="87.95" customHeight="1" x14ac:dyDescent="0.2">
      <c r="A104" s="515" t="s">
        <v>187</v>
      </c>
      <c r="B104" s="276">
        <f>'MINORENNE-I'!D109</f>
        <v>0</v>
      </c>
      <c r="C104" s="178" t="s">
        <v>142</v>
      </c>
      <c r="D104" s="178">
        <f>'MINORENNE-I'!F109</f>
        <v>0</v>
      </c>
      <c r="E104" s="178">
        <f>'MINORENNE-I'!G109</f>
        <v>0</v>
      </c>
      <c r="F104" s="281">
        <f>'MINORENNE-I'!H109</f>
        <v>0</v>
      </c>
    </row>
    <row r="105" spans="1:6" s="72" customFormat="1" ht="87.95" customHeight="1" x14ac:dyDescent="0.2">
      <c r="A105" s="515"/>
      <c r="B105" s="276">
        <f>'MINORENNE-I'!D110</f>
        <v>0</v>
      </c>
      <c r="C105" s="178">
        <v>0</v>
      </c>
      <c r="D105" s="178">
        <f>'MINORENNE-I'!F110</f>
        <v>0</v>
      </c>
      <c r="E105" s="178">
        <f>'MINORENNE-I'!G110</f>
        <v>0</v>
      </c>
      <c r="F105" s="281">
        <f>'MINORENNE-I'!H110</f>
        <v>0</v>
      </c>
    </row>
    <row r="106" spans="1:6" s="72" customFormat="1" ht="87.95" customHeight="1" x14ac:dyDescent="0.2">
      <c r="A106" s="515"/>
      <c r="B106" s="276">
        <f>'MINORENNE-I'!D111</f>
        <v>0</v>
      </c>
      <c r="C106" s="178">
        <v>1</v>
      </c>
      <c r="D106" s="178">
        <f>'MINORENNE-I'!F111</f>
        <v>0</v>
      </c>
      <c r="E106" s="178">
        <f>'MINORENNE-I'!G111</f>
        <v>0</v>
      </c>
      <c r="F106" s="281">
        <f>'MINORENNE-I'!H111</f>
        <v>0</v>
      </c>
    </row>
    <row r="107" spans="1:6" s="72" customFormat="1" ht="87.95" customHeight="1" x14ac:dyDescent="0.2">
      <c r="A107" s="515"/>
      <c r="B107" s="276">
        <f>'MINORENNE-I'!D112</f>
        <v>0</v>
      </c>
      <c r="C107" s="178">
        <v>2</v>
      </c>
      <c r="D107" s="178">
        <f>'MINORENNE-I'!F112</f>
        <v>0</v>
      </c>
      <c r="E107" s="178">
        <f>'MINORENNE-I'!G112</f>
        <v>0</v>
      </c>
      <c r="F107" s="281">
        <f>'MINORENNE-I'!H112</f>
        <v>0</v>
      </c>
    </row>
    <row r="108" spans="1:6" s="72" customFormat="1" ht="87.95" customHeight="1" x14ac:dyDescent="0.2">
      <c r="A108" s="515"/>
      <c r="B108" s="276">
        <f>'MINORENNE-I'!D113</f>
        <v>0</v>
      </c>
      <c r="C108" s="178">
        <v>3</v>
      </c>
      <c r="D108" s="178">
        <f>'MINORENNE-I'!F113</f>
        <v>0</v>
      </c>
      <c r="E108" s="178">
        <f>'MINORENNE-I'!G113</f>
        <v>0</v>
      </c>
      <c r="F108" s="281">
        <f>'MINORENNE-I'!H113</f>
        <v>0</v>
      </c>
    </row>
    <row r="109" spans="1:6" s="72" customFormat="1" ht="87.95" customHeight="1" x14ac:dyDescent="0.2">
      <c r="A109" s="515"/>
      <c r="B109" s="276">
        <f>'MINORENNE-I'!D114</f>
        <v>0</v>
      </c>
      <c r="C109" s="178">
        <v>4</v>
      </c>
      <c r="D109" s="178">
        <f>'MINORENNE-I'!F114</f>
        <v>0</v>
      </c>
      <c r="E109" s="178">
        <f>'MINORENNE-I'!G114</f>
        <v>0</v>
      </c>
      <c r="F109" s="281">
        <f>'MINORENNE-I'!H114</f>
        <v>0</v>
      </c>
    </row>
    <row r="110" spans="1:6" s="72" customFormat="1" ht="87.95" customHeight="1" x14ac:dyDescent="0.2">
      <c r="A110" s="515" t="s">
        <v>188</v>
      </c>
      <c r="B110" s="276">
        <f>'MINORENNE-I'!D115</f>
        <v>0</v>
      </c>
      <c r="C110" s="178" t="s">
        <v>142</v>
      </c>
      <c r="D110" s="178">
        <f>'MINORENNE-I'!F115</f>
        <v>0</v>
      </c>
      <c r="E110" s="178">
        <f>'MINORENNE-I'!G115</f>
        <v>0</v>
      </c>
      <c r="F110" s="281">
        <f>'MINORENNE-I'!H115</f>
        <v>0</v>
      </c>
    </row>
    <row r="111" spans="1:6" s="72" customFormat="1" ht="87.95" customHeight="1" x14ac:dyDescent="0.2">
      <c r="A111" s="515"/>
      <c r="B111" s="276">
        <f>'MINORENNE-I'!D116</f>
        <v>0</v>
      </c>
      <c r="C111" s="178">
        <v>0</v>
      </c>
      <c r="D111" s="178">
        <f>'MINORENNE-I'!F116</f>
        <v>0</v>
      </c>
      <c r="E111" s="178">
        <f>'MINORENNE-I'!G116</f>
        <v>0</v>
      </c>
      <c r="F111" s="281">
        <f>'MINORENNE-I'!H116</f>
        <v>0</v>
      </c>
    </row>
    <row r="112" spans="1:6" s="72" customFormat="1" ht="87.95" customHeight="1" x14ac:dyDescent="0.2">
      <c r="A112" s="515"/>
      <c r="B112" s="276">
        <f>'MINORENNE-I'!D117</f>
        <v>0</v>
      </c>
      <c r="C112" s="178">
        <v>1</v>
      </c>
      <c r="D112" s="178">
        <f>'MINORENNE-I'!F117</f>
        <v>0</v>
      </c>
      <c r="E112" s="178">
        <f>'MINORENNE-I'!G117</f>
        <v>0</v>
      </c>
      <c r="F112" s="281">
        <f>'MINORENNE-I'!H117</f>
        <v>0</v>
      </c>
    </row>
    <row r="113" spans="1:6" s="72" customFormat="1" ht="87.95" customHeight="1" x14ac:dyDescent="0.2">
      <c r="A113" s="515"/>
      <c r="B113" s="276">
        <f>'MINORENNE-I'!D118</f>
        <v>0</v>
      </c>
      <c r="C113" s="178">
        <v>2</v>
      </c>
      <c r="D113" s="178">
        <f>'MINORENNE-I'!F118</f>
        <v>0</v>
      </c>
      <c r="E113" s="178">
        <f>'MINORENNE-I'!G118</f>
        <v>0</v>
      </c>
      <c r="F113" s="281">
        <f>'MINORENNE-I'!H118</f>
        <v>0</v>
      </c>
    </row>
    <row r="114" spans="1:6" s="72" customFormat="1" ht="87.95" customHeight="1" x14ac:dyDescent="0.2">
      <c r="A114" s="515"/>
      <c r="B114" s="276">
        <f>'MINORENNE-I'!D119</f>
        <v>0</v>
      </c>
      <c r="C114" s="178">
        <v>3</v>
      </c>
      <c r="D114" s="178">
        <f>'MINORENNE-I'!F119</f>
        <v>0</v>
      </c>
      <c r="E114" s="178">
        <f>'MINORENNE-I'!G119</f>
        <v>0</v>
      </c>
      <c r="F114" s="281">
        <f>'MINORENNE-I'!H119</f>
        <v>0</v>
      </c>
    </row>
    <row r="115" spans="1:6" s="72" customFormat="1" ht="87.95" customHeight="1" thickBot="1" x14ac:dyDescent="0.25">
      <c r="A115" s="516"/>
      <c r="B115" s="276">
        <f>'MINORENNE-I'!D120</f>
        <v>0</v>
      </c>
      <c r="C115" s="178">
        <v>4</v>
      </c>
      <c r="D115" s="178">
        <f>'MINORENNE-I'!F120</f>
        <v>0</v>
      </c>
      <c r="E115" s="178">
        <f>'MINORENNE-I'!G120</f>
        <v>0</v>
      </c>
      <c r="F115" s="281">
        <f>'MINORENNE-I'!H120</f>
        <v>0</v>
      </c>
    </row>
    <row r="116" spans="1:6" s="72" customFormat="1" ht="87.95" customHeight="1" x14ac:dyDescent="0.2">
      <c r="A116" s="517" t="s">
        <v>189</v>
      </c>
      <c r="B116" s="276">
        <f>'MINORENNE-I'!D122</f>
        <v>0</v>
      </c>
      <c r="C116" s="178" t="s">
        <v>142</v>
      </c>
      <c r="D116" s="178">
        <f>'MINORENNE-I'!F122</f>
        <v>0</v>
      </c>
      <c r="E116" s="178">
        <f>'MINORENNE-I'!G122</f>
        <v>0</v>
      </c>
      <c r="F116" s="281">
        <f>'MINORENNE-I'!H122</f>
        <v>0</v>
      </c>
    </row>
    <row r="117" spans="1:6" s="72" customFormat="1" ht="87.95" customHeight="1" x14ac:dyDescent="0.2">
      <c r="A117" s="515"/>
      <c r="B117" s="276">
        <f>'MINORENNE-I'!D123</f>
        <v>0</v>
      </c>
      <c r="C117" s="178">
        <v>0</v>
      </c>
      <c r="D117" s="178">
        <f>'MINORENNE-I'!F123</f>
        <v>0</v>
      </c>
      <c r="E117" s="178">
        <f>'MINORENNE-I'!G123</f>
        <v>0</v>
      </c>
      <c r="F117" s="281">
        <f>'MINORENNE-I'!H123</f>
        <v>0</v>
      </c>
    </row>
    <row r="118" spans="1:6" s="72" customFormat="1" ht="87.95" customHeight="1" x14ac:dyDescent="0.2">
      <c r="A118" s="515"/>
      <c r="B118" s="276">
        <f>'MINORENNE-I'!D124</f>
        <v>0</v>
      </c>
      <c r="C118" s="178">
        <v>1</v>
      </c>
      <c r="D118" s="178">
        <f>'MINORENNE-I'!F124</f>
        <v>0</v>
      </c>
      <c r="E118" s="178">
        <f>'MINORENNE-I'!G124</f>
        <v>0</v>
      </c>
      <c r="F118" s="281">
        <f>'MINORENNE-I'!H124</f>
        <v>0</v>
      </c>
    </row>
    <row r="119" spans="1:6" s="72" customFormat="1" ht="87.95" customHeight="1" x14ac:dyDescent="0.2">
      <c r="A119" s="515"/>
      <c r="B119" s="276">
        <f>'MINORENNE-I'!D125</f>
        <v>0</v>
      </c>
      <c r="C119" s="178">
        <v>2</v>
      </c>
      <c r="D119" s="178">
        <f>'MINORENNE-I'!F125</f>
        <v>0</v>
      </c>
      <c r="E119" s="178">
        <f>'MINORENNE-I'!G125</f>
        <v>0</v>
      </c>
      <c r="F119" s="281">
        <f>'MINORENNE-I'!H125</f>
        <v>0</v>
      </c>
    </row>
    <row r="120" spans="1:6" s="72" customFormat="1" ht="87.95" customHeight="1" x14ac:dyDescent="0.2">
      <c r="A120" s="515"/>
      <c r="B120" s="276">
        <f>'MINORENNE-I'!D126</f>
        <v>0</v>
      </c>
      <c r="C120" s="178">
        <v>3</v>
      </c>
      <c r="D120" s="178">
        <f>'MINORENNE-I'!F126</f>
        <v>0</v>
      </c>
      <c r="E120" s="178">
        <f>'MINORENNE-I'!G126</f>
        <v>0</v>
      </c>
      <c r="F120" s="281">
        <f>'MINORENNE-I'!H126</f>
        <v>0</v>
      </c>
    </row>
    <row r="121" spans="1:6" s="72" customFormat="1" ht="87.95" customHeight="1" x14ac:dyDescent="0.2">
      <c r="A121" s="515"/>
      <c r="B121" s="276">
        <f>'MINORENNE-I'!D127</f>
        <v>0</v>
      </c>
      <c r="C121" s="178">
        <v>4</v>
      </c>
      <c r="D121" s="178">
        <f>'MINORENNE-I'!F127</f>
        <v>0</v>
      </c>
      <c r="E121" s="178">
        <f>'MINORENNE-I'!G127</f>
        <v>0</v>
      </c>
      <c r="F121" s="281">
        <f>'MINORENNE-I'!H127</f>
        <v>0</v>
      </c>
    </row>
    <row r="122" spans="1:6" s="72" customFormat="1" ht="67.5" customHeight="1" x14ac:dyDescent="0.2">
      <c r="A122" s="515" t="s">
        <v>190</v>
      </c>
      <c r="B122" s="276">
        <f>'MINORENNE-I'!D128</f>
        <v>0</v>
      </c>
      <c r="C122" s="178" t="s">
        <v>142</v>
      </c>
      <c r="D122" s="178">
        <f>'MINORENNE-I'!F128</f>
        <v>0</v>
      </c>
      <c r="E122" s="178">
        <f>'MINORENNE-I'!G128</f>
        <v>0</v>
      </c>
      <c r="F122" s="281">
        <f>'MINORENNE-I'!H128</f>
        <v>0</v>
      </c>
    </row>
    <row r="123" spans="1:6" s="72" customFormat="1" ht="87.95" customHeight="1" x14ac:dyDescent="0.2">
      <c r="A123" s="515"/>
      <c r="B123" s="276">
        <f>'MINORENNE-I'!D129</f>
        <v>0</v>
      </c>
      <c r="C123" s="178">
        <v>0</v>
      </c>
      <c r="D123" s="178">
        <f>'MINORENNE-I'!F129</f>
        <v>0</v>
      </c>
      <c r="E123" s="178">
        <f>'MINORENNE-I'!G129</f>
        <v>0</v>
      </c>
      <c r="F123" s="281">
        <f>'MINORENNE-I'!H129</f>
        <v>0</v>
      </c>
    </row>
    <row r="124" spans="1:6" s="72" customFormat="1" ht="87.95" customHeight="1" x14ac:dyDescent="0.2">
      <c r="A124" s="515"/>
      <c r="B124" s="276">
        <f>'MINORENNE-I'!D130</f>
        <v>0</v>
      </c>
      <c r="C124" s="178">
        <v>1</v>
      </c>
      <c r="D124" s="178">
        <f>'MINORENNE-I'!F130</f>
        <v>0</v>
      </c>
      <c r="E124" s="178">
        <f>'MINORENNE-I'!G130</f>
        <v>0</v>
      </c>
      <c r="F124" s="281">
        <f>'MINORENNE-I'!H130</f>
        <v>0</v>
      </c>
    </row>
    <row r="125" spans="1:6" s="72" customFormat="1" ht="87.95" customHeight="1" x14ac:dyDescent="0.2">
      <c r="A125" s="515"/>
      <c r="B125" s="276">
        <f>'MINORENNE-I'!D131</f>
        <v>0</v>
      </c>
      <c r="C125" s="178">
        <v>2</v>
      </c>
      <c r="D125" s="178">
        <f>'MINORENNE-I'!F131</f>
        <v>0</v>
      </c>
      <c r="E125" s="178">
        <f>'MINORENNE-I'!G131</f>
        <v>0</v>
      </c>
      <c r="F125" s="281">
        <f>'MINORENNE-I'!H131</f>
        <v>0</v>
      </c>
    </row>
    <row r="126" spans="1:6" s="72" customFormat="1" ht="87.95" customHeight="1" x14ac:dyDescent="0.2">
      <c r="A126" s="515"/>
      <c r="B126" s="276">
        <f>'MINORENNE-I'!D132</f>
        <v>0</v>
      </c>
      <c r="C126" s="178">
        <v>3</v>
      </c>
      <c r="D126" s="178">
        <f>'MINORENNE-I'!F132</f>
        <v>0</v>
      </c>
      <c r="E126" s="178">
        <f>'MINORENNE-I'!G132</f>
        <v>0</v>
      </c>
      <c r="F126" s="281">
        <f>'MINORENNE-I'!H132</f>
        <v>0</v>
      </c>
    </row>
    <row r="127" spans="1:6" s="72" customFormat="1" ht="87.95" customHeight="1" thickBot="1" x14ac:dyDescent="0.25">
      <c r="A127" s="516"/>
      <c r="B127" s="276">
        <f>'MINORENNE-I'!D133</f>
        <v>0</v>
      </c>
      <c r="C127" s="178">
        <v>4</v>
      </c>
      <c r="D127" s="178">
        <f>'MINORENNE-I'!F133</f>
        <v>0</v>
      </c>
      <c r="E127" s="178">
        <f>'MINORENNE-I'!G133</f>
        <v>0</v>
      </c>
      <c r="F127" s="281">
        <f>'MINORENNE-I'!H133</f>
        <v>0</v>
      </c>
    </row>
    <row r="128" spans="1:6" s="72" customFormat="1" ht="87.95" customHeight="1" x14ac:dyDescent="0.2">
      <c r="A128" s="517" t="s">
        <v>191</v>
      </c>
      <c r="B128" s="276">
        <f>'MINORENNE-I'!D135</f>
        <v>0</v>
      </c>
      <c r="C128" s="178" t="s">
        <v>142</v>
      </c>
      <c r="D128" s="178">
        <f>'MINORENNE-I'!F135</f>
        <v>0</v>
      </c>
      <c r="E128" s="178">
        <f>'MINORENNE-I'!G135</f>
        <v>0</v>
      </c>
      <c r="F128" s="281">
        <f>'MINORENNE-I'!H135</f>
        <v>0</v>
      </c>
    </row>
    <row r="129" spans="1:6" s="72" customFormat="1" ht="87.95" customHeight="1" x14ac:dyDescent="0.2">
      <c r="A129" s="515"/>
      <c r="B129" s="276">
        <f>'MINORENNE-I'!D136</f>
        <v>0</v>
      </c>
      <c r="C129" s="178">
        <v>0</v>
      </c>
      <c r="D129" s="178">
        <f>'MINORENNE-I'!F136</f>
        <v>0</v>
      </c>
      <c r="E129" s="178">
        <f>'MINORENNE-I'!G136</f>
        <v>0</v>
      </c>
      <c r="F129" s="281">
        <f>'MINORENNE-I'!H136</f>
        <v>0</v>
      </c>
    </row>
    <row r="130" spans="1:6" s="72" customFormat="1" ht="87.95" customHeight="1" x14ac:dyDescent="0.2">
      <c r="A130" s="515"/>
      <c r="B130" s="276">
        <f>'MINORENNE-I'!D137</f>
        <v>0</v>
      </c>
      <c r="C130" s="178">
        <v>1</v>
      </c>
      <c r="D130" s="178">
        <f>'MINORENNE-I'!F137</f>
        <v>0</v>
      </c>
      <c r="E130" s="178">
        <f>'MINORENNE-I'!G137</f>
        <v>0</v>
      </c>
      <c r="F130" s="281">
        <f>'MINORENNE-I'!H137</f>
        <v>0</v>
      </c>
    </row>
    <row r="131" spans="1:6" s="72" customFormat="1" ht="87.95" customHeight="1" x14ac:dyDescent="0.2">
      <c r="A131" s="515"/>
      <c r="B131" s="276">
        <f>'MINORENNE-I'!D138</f>
        <v>0</v>
      </c>
      <c r="C131" s="178">
        <v>2</v>
      </c>
      <c r="D131" s="178">
        <f>'MINORENNE-I'!F138</f>
        <v>0</v>
      </c>
      <c r="E131" s="178">
        <f>'MINORENNE-I'!G138</f>
        <v>0</v>
      </c>
      <c r="F131" s="281">
        <f>'MINORENNE-I'!H138</f>
        <v>0</v>
      </c>
    </row>
    <row r="132" spans="1:6" s="72" customFormat="1" ht="87.95" customHeight="1" x14ac:dyDescent="0.2">
      <c r="A132" s="515"/>
      <c r="B132" s="276">
        <f>'MINORENNE-I'!D139</f>
        <v>0</v>
      </c>
      <c r="C132" s="178">
        <v>3</v>
      </c>
      <c r="D132" s="178">
        <f>'MINORENNE-I'!F139</f>
        <v>0</v>
      </c>
      <c r="E132" s="178">
        <f>'MINORENNE-I'!G139</f>
        <v>0</v>
      </c>
      <c r="F132" s="281">
        <f>'MINORENNE-I'!H139</f>
        <v>0</v>
      </c>
    </row>
    <row r="133" spans="1:6" s="72" customFormat="1" ht="87.95" customHeight="1" x14ac:dyDescent="0.2">
      <c r="A133" s="515"/>
      <c r="B133" s="276">
        <f>'MINORENNE-I'!D140</f>
        <v>0</v>
      </c>
      <c r="C133" s="178">
        <v>4</v>
      </c>
      <c r="D133" s="178">
        <f>'MINORENNE-I'!F140</f>
        <v>0</v>
      </c>
      <c r="E133" s="178">
        <f>'MINORENNE-I'!G140</f>
        <v>0</v>
      </c>
      <c r="F133" s="281">
        <f>'MINORENNE-I'!H140</f>
        <v>0</v>
      </c>
    </row>
    <row r="134" spans="1:6" s="72" customFormat="1" ht="87.95" customHeight="1" x14ac:dyDescent="0.2">
      <c r="A134" s="515" t="s">
        <v>192</v>
      </c>
      <c r="B134" s="276">
        <f>'MINORENNE-I'!D141</f>
        <v>0</v>
      </c>
      <c r="C134" s="178" t="s">
        <v>142</v>
      </c>
      <c r="D134" s="178">
        <f>'MINORENNE-I'!F141</f>
        <v>0</v>
      </c>
      <c r="E134" s="178">
        <f>'MINORENNE-I'!G141</f>
        <v>0</v>
      </c>
      <c r="F134" s="281">
        <f>'MINORENNE-I'!H141</f>
        <v>0</v>
      </c>
    </row>
    <row r="135" spans="1:6" s="72" customFormat="1" ht="87.95" customHeight="1" x14ac:dyDescent="0.2">
      <c r="A135" s="515"/>
      <c r="B135" s="276">
        <f>'MINORENNE-I'!D142</f>
        <v>0</v>
      </c>
      <c r="C135" s="178">
        <v>0</v>
      </c>
      <c r="D135" s="178">
        <f>'MINORENNE-I'!F142</f>
        <v>0</v>
      </c>
      <c r="E135" s="178">
        <f>'MINORENNE-I'!G142</f>
        <v>0</v>
      </c>
      <c r="F135" s="281">
        <f>'MINORENNE-I'!H142</f>
        <v>0</v>
      </c>
    </row>
    <row r="136" spans="1:6" s="72" customFormat="1" ht="87.95" customHeight="1" x14ac:dyDescent="0.2">
      <c r="A136" s="515"/>
      <c r="B136" s="276">
        <f>'MINORENNE-I'!D143</f>
        <v>0</v>
      </c>
      <c r="C136" s="178">
        <v>1</v>
      </c>
      <c r="D136" s="178">
        <f>'MINORENNE-I'!F143</f>
        <v>0</v>
      </c>
      <c r="E136" s="178">
        <f>'MINORENNE-I'!G143</f>
        <v>0</v>
      </c>
      <c r="F136" s="281">
        <f>'MINORENNE-I'!H143</f>
        <v>0</v>
      </c>
    </row>
    <row r="137" spans="1:6" s="72" customFormat="1" ht="87.95" customHeight="1" x14ac:dyDescent="0.2">
      <c r="A137" s="515"/>
      <c r="B137" s="276">
        <f>'MINORENNE-I'!D144</f>
        <v>0</v>
      </c>
      <c r="C137" s="178">
        <v>2</v>
      </c>
      <c r="D137" s="178">
        <f>'MINORENNE-I'!F144</f>
        <v>0</v>
      </c>
      <c r="E137" s="178">
        <f>'MINORENNE-I'!G144</f>
        <v>0</v>
      </c>
      <c r="F137" s="281">
        <f>'MINORENNE-I'!H144</f>
        <v>0</v>
      </c>
    </row>
    <row r="138" spans="1:6" s="72" customFormat="1" ht="87.95" customHeight="1" x14ac:dyDescent="0.2">
      <c r="A138" s="515"/>
      <c r="B138" s="276">
        <f>'MINORENNE-I'!D145</f>
        <v>0</v>
      </c>
      <c r="C138" s="178">
        <v>3</v>
      </c>
      <c r="D138" s="178">
        <f>'MINORENNE-I'!F145</f>
        <v>0</v>
      </c>
      <c r="E138" s="178">
        <f>'MINORENNE-I'!G145</f>
        <v>0</v>
      </c>
      <c r="F138" s="281">
        <f>'MINORENNE-I'!H145</f>
        <v>0</v>
      </c>
    </row>
    <row r="139" spans="1:6" s="72" customFormat="1" ht="87.95" customHeight="1" x14ac:dyDescent="0.2">
      <c r="A139" s="515"/>
      <c r="B139" s="276">
        <f>'MINORENNE-I'!D146</f>
        <v>0</v>
      </c>
      <c r="C139" s="178">
        <v>4</v>
      </c>
      <c r="D139" s="178">
        <f>'MINORENNE-I'!F146</f>
        <v>0</v>
      </c>
      <c r="E139" s="178">
        <f>'MINORENNE-I'!G146</f>
        <v>0</v>
      </c>
      <c r="F139" s="281">
        <f>'MINORENNE-I'!H146</f>
        <v>0</v>
      </c>
    </row>
    <row r="140" spans="1:6" s="72" customFormat="1" ht="87.95" customHeight="1" x14ac:dyDescent="0.2">
      <c r="A140" s="515" t="s">
        <v>193</v>
      </c>
      <c r="B140" s="276">
        <f>'MINORENNE-I'!D147</f>
        <v>0</v>
      </c>
      <c r="C140" s="178" t="s">
        <v>142</v>
      </c>
      <c r="D140" s="178">
        <f>'MINORENNE-I'!F147</f>
        <v>0</v>
      </c>
      <c r="E140" s="178">
        <f>'MINORENNE-I'!G147</f>
        <v>0</v>
      </c>
      <c r="F140" s="281">
        <f>'MINORENNE-I'!H147</f>
        <v>0</v>
      </c>
    </row>
    <row r="141" spans="1:6" s="72" customFormat="1" ht="87.95" customHeight="1" x14ac:dyDescent="0.2">
      <c r="A141" s="515"/>
      <c r="B141" s="276">
        <f>'MINORENNE-I'!D148</f>
        <v>0</v>
      </c>
      <c r="C141" s="178">
        <v>0</v>
      </c>
      <c r="D141" s="178">
        <f>'MINORENNE-I'!F148</f>
        <v>0</v>
      </c>
      <c r="E141" s="178">
        <f>'MINORENNE-I'!G148</f>
        <v>0</v>
      </c>
      <c r="F141" s="281">
        <f>'MINORENNE-I'!H148</f>
        <v>0</v>
      </c>
    </row>
    <row r="142" spans="1:6" s="72" customFormat="1" ht="87.95" customHeight="1" x14ac:dyDescent="0.2">
      <c r="A142" s="515"/>
      <c r="B142" s="276">
        <f>'MINORENNE-I'!D149</f>
        <v>0</v>
      </c>
      <c r="C142" s="178">
        <v>1</v>
      </c>
      <c r="D142" s="178">
        <f>'MINORENNE-I'!F149</f>
        <v>0</v>
      </c>
      <c r="E142" s="178">
        <f>'MINORENNE-I'!G149</f>
        <v>0</v>
      </c>
      <c r="F142" s="281">
        <f>'MINORENNE-I'!H149</f>
        <v>0</v>
      </c>
    </row>
    <row r="143" spans="1:6" s="72" customFormat="1" ht="87.95" customHeight="1" x14ac:dyDescent="0.2">
      <c r="A143" s="515"/>
      <c r="B143" s="276">
        <f>'MINORENNE-I'!D150</f>
        <v>0</v>
      </c>
      <c r="C143" s="178">
        <v>2</v>
      </c>
      <c r="D143" s="178">
        <f>'MINORENNE-I'!F150</f>
        <v>0</v>
      </c>
      <c r="E143" s="178">
        <f>'MINORENNE-I'!G150</f>
        <v>0</v>
      </c>
      <c r="F143" s="281">
        <f>'MINORENNE-I'!H150</f>
        <v>0</v>
      </c>
    </row>
    <row r="144" spans="1:6" s="72" customFormat="1" ht="87.95" customHeight="1" x14ac:dyDescent="0.2">
      <c r="A144" s="515"/>
      <c r="B144" s="276">
        <f>'MINORENNE-I'!D151</f>
        <v>0</v>
      </c>
      <c r="C144" s="178">
        <v>3</v>
      </c>
      <c r="D144" s="178">
        <f>'MINORENNE-I'!F151</f>
        <v>0</v>
      </c>
      <c r="E144" s="178">
        <f>'MINORENNE-I'!G151</f>
        <v>0</v>
      </c>
      <c r="F144" s="281">
        <f>'MINORENNE-I'!H151</f>
        <v>0</v>
      </c>
    </row>
    <row r="145" spans="1:6" s="72" customFormat="1" ht="87.95" customHeight="1" thickBot="1" x14ac:dyDescent="0.25">
      <c r="A145" s="516"/>
      <c r="B145" s="276">
        <f>'MINORENNE-I'!D152</f>
        <v>0</v>
      </c>
      <c r="C145" s="178">
        <v>4</v>
      </c>
      <c r="D145" s="178">
        <f>'MINORENNE-I'!F152</f>
        <v>0</v>
      </c>
      <c r="E145" s="178">
        <f>'MINORENNE-I'!G152</f>
        <v>0</v>
      </c>
      <c r="F145" s="281">
        <f>'MINORENNE-I'!H152</f>
        <v>0</v>
      </c>
    </row>
    <row r="146" spans="1:6" s="72" customFormat="1" ht="87.95" customHeight="1" x14ac:dyDescent="0.2">
      <c r="A146" s="530" t="s">
        <v>149</v>
      </c>
      <c r="B146" s="275">
        <f>GENITORIALITA!D2</f>
        <v>0</v>
      </c>
      <c r="C146" s="178" t="s">
        <v>142</v>
      </c>
      <c r="D146" s="178">
        <f>GENITORIALITA!F2</f>
        <v>0</v>
      </c>
      <c r="E146" s="178">
        <f>GENITORIALITA!G2</f>
        <v>0</v>
      </c>
      <c r="F146" s="281">
        <f>GENITORIALITA!H2</f>
        <v>0</v>
      </c>
    </row>
    <row r="147" spans="1:6" s="72" customFormat="1" ht="87.95" customHeight="1" x14ac:dyDescent="0.2">
      <c r="A147" s="527"/>
      <c r="B147" s="275">
        <f>GENITORIALITA!D3</f>
        <v>0</v>
      </c>
      <c r="C147" s="178">
        <v>0</v>
      </c>
      <c r="D147" s="178">
        <f>GENITORIALITA!F3</f>
        <v>0</v>
      </c>
      <c r="E147" s="178">
        <f>GENITORIALITA!G3</f>
        <v>0</v>
      </c>
      <c r="F147" s="281">
        <f>GENITORIALITA!H3</f>
        <v>0</v>
      </c>
    </row>
    <row r="148" spans="1:6" s="72" customFormat="1" ht="87.95" customHeight="1" x14ac:dyDescent="0.2">
      <c r="A148" s="527"/>
      <c r="B148" s="275">
        <f>GENITORIALITA!D4</f>
        <v>0</v>
      </c>
      <c r="C148" s="178">
        <v>1</v>
      </c>
      <c r="D148" s="178">
        <f>GENITORIALITA!F4</f>
        <v>0</v>
      </c>
      <c r="E148" s="178">
        <f>GENITORIALITA!G4</f>
        <v>0</v>
      </c>
      <c r="F148" s="281">
        <f>GENITORIALITA!H4</f>
        <v>0</v>
      </c>
    </row>
    <row r="149" spans="1:6" s="72" customFormat="1" ht="87.95" customHeight="1" x14ac:dyDescent="0.2">
      <c r="A149" s="527"/>
      <c r="B149" s="275">
        <f>GENITORIALITA!D5</f>
        <v>0</v>
      </c>
      <c r="C149" s="178">
        <v>2</v>
      </c>
      <c r="D149" s="178">
        <f>GENITORIALITA!F5</f>
        <v>0</v>
      </c>
      <c r="E149" s="178">
        <f>GENITORIALITA!G5</f>
        <v>0</v>
      </c>
      <c r="F149" s="281">
        <f>GENITORIALITA!H5</f>
        <v>0</v>
      </c>
    </row>
    <row r="150" spans="1:6" s="72" customFormat="1" ht="87.95" customHeight="1" x14ac:dyDescent="0.2">
      <c r="A150" s="527"/>
      <c r="B150" s="275">
        <f>GENITORIALITA!D6</f>
        <v>0</v>
      </c>
      <c r="C150" s="178">
        <v>3</v>
      </c>
      <c r="D150" s="178">
        <f>GENITORIALITA!F6</f>
        <v>0</v>
      </c>
      <c r="E150" s="178">
        <f>GENITORIALITA!G6</f>
        <v>0</v>
      </c>
      <c r="F150" s="281">
        <f>GENITORIALITA!H6</f>
        <v>0</v>
      </c>
    </row>
    <row r="151" spans="1:6" s="72" customFormat="1" ht="87.95" customHeight="1" x14ac:dyDescent="0.2">
      <c r="A151" s="533"/>
      <c r="B151" s="275">
        <f>GENITORIALITA!D7</f>
        <v>0</v>
      </c>
      <c r="C151" s="178">
        <v>4</v>
      </c>
      <c r="D151" s="178">
        <f>GENITORIALITA!F7</f>
        <v>0</v>
      </c>
      <c r="E151" s="178">
        <f>GENITORIALITA!G7</f>
        <v>0</v>
      </c>
      <c r="F151" s="281">
        <f>GENITORIALITA!H7</f>
        <v>0</v>
      </c>
    </row>
    <row r="152" spans="1:6" s="72" customFormat="1" ht="87.95" customHeight="1" x14ac:dyDescent="0.2">
      <c r="A152" s="514" t="s">
        <v>150</v>
      </c>
      <c r="B152" s="275">
        <f>GENITORIALITA!D8</f>
        <v>0</v>
      </c>
      <c r="C152" s="178" t="s">
        <v>142</v>
      </c>
      <c r="D152" s="178">
        <f>GENITORIALITA!F8</f>
        <v>0</v>
      </c>
      <c r="E152" s="178">
        <f>GENITORIALITA!G8</f>
        <v>0</v>
      </c>
      <c r="F152" s="281">
        <f>GENITORIALITA!H8</f>
        <v>0</v>
      </c>
    </row>
    <row r="153" spans="1:6" s="72" customFormat="1" ht="87.95" customHeight="1" x14ac:dyDescent="0.2">
      <c r="A153" s="527"/>
      <c r="B153" s="275">
        <f>GENITORIALITA!D9</f>
        <v>0</v>
      </c>
      <c r="C153" s="178">
        <v>0</v>
      </c>
      <c r="D153" s="178">
        <f>GENITORIALITA!F9</f>
        <v>0</v>
      </c>
      <c r="E153" s="178">
        <f>GENITORIALITA!G9</f>
        <v>0</v>
      </c>
      <c r="F153" s="281">
        <f>GENITORIALITA!H9</f>
        <v>0</v>
      </c>
    </row>
    <row r="154" spans="1:6" s="72" customFormat="1" ht="87.95" customHeight="1" x14ac:dyDescent="0.2">
      <c r="A154" s="527"/>
      <c r="B154" s="275">
        <f>GENITORIALITA!D10</f>
        <v>0</v>
      </c>
      <c r="C154" s="178">
        <v>1</v>
      </c>
      <c r="D154" s="178">
        <f>GENITORIALITA!F10</f>
        <v>0</v>
      </c>
      <c r="E154" s="178">
        <f>GENITORIALITA!G10</f>
        <v>0</v>
      </c>
      <c r="F154" s="281">
        <f>GENITORIALITA!H10</f>
        <v>0</v>
      </c>
    </row>
    <row r="155" spans="1:6" s="72" customFormat="1" ht="87.95" customHeight="1" x14ac:dyDescent="0.2">
      <c r="A155" s="527"/>
      <c r="B155" s="275">
        <f>GENITORIALITA!D11</f>
        <v>0</v>
      </c>
      <c r="C155" s="178">
        <v>2</v>
      </c>
      <c r="D155" s="178">
        <f>GENITORIALITA!F11</f>
        <v>0</v>
      </c>
      <c r="E155" s="178">
        <f>GENITORIALITA!G11</f>
        <v>0</v>
      </c>
      <c r="F155" s="281">
        <f>GENITORIALITA!H11</f>
        <v>0</v>
      </c>
    </row>
    <row r="156" spans="1:6" s="72" customFormat="1" ht="87.95" customHeight="1" x14ac:dyDescent="0.2">
      <c r="A156" s="527"/>
      <c r="B156" s="275">
        <f>GENITORIALITA!D12</f>
        <v>0</v>
      </c>
      <c r="C156" s="178">
        <v>3</v>
      </c>
      <c r="D156" s="178">
        <f>GENITORIALITA!F12</f>
        <v>0</v>
      </c>
      <c r="E156" s="178">
        <f>GENITORIALITA!G12</f>
        <v>0</v>
      </c>
      <c r="F156" s="281">
        <f>GENITORIALITA!H12</f>
        <v>0</v>
      </c>
    </row>
    <row r="157" spans="1:6" s="72" customFormat="1" ht="87.95" customHeight="1" x14ac:dyDescent="0.2">
      <c r="A157" s="533"/>
      <c r="B157" s="275">
        <f>GENITORIALITA!D13</f>
        <v>0</v>
      </c>
      <c r="C157" s="178">
        <v>4</v>
      </c>
      <c r="D157" s="178">
        <f>GENITORIALITA!F13</f>
        <v>0</v>
      </c>
      <c r="E157" s="178">
        <f>GENITORIALITA!G13</f>
        <v>0</v>
      </c>
      <c r="F157" s="281">
        <f>GENITORIALITA!H13</f>
        <v>0</v>
      </c>
    </row>
    <row r="158" spans="1:6" s="72" customFormat="1" ht="87.95" customHeight="1" x14ac:dyDescent="0.2">
      <c r="A158" s="532" t="s">
        <v>152</v>
      </c>
      <c r="B158" s="275">
        <f>GENITORIALITA!D14</f>
        <v>0</v>
      </c>
      <c r="C158" s="178" t="s">
        <v>142</v>
      </c>
      <c r="D158" s="178">
        <f>GENITORIALITA!F14</f>
        <v>0</v>
      </c>
      <c r="E158" s="178">
        <f>GENITORIALITA!G14</f>
        <v>0</v>
      </c>
      <c r="F158" s="281">
        <f>GENITORIALITA!H14</f>
        <v>0</v>
      </c>
    </row>
    <row r="159" spans="1:6" s="72" customFormat="1" ht="87.95" customHeight="1" x14ac:dyDescent="0.2">
      <c r="A159" s="527"/>
      <c r="B159" s="275">
        <f>GENITORIALITA!D15</f>
        <v>0</v>
      </c>
      <c r="C159" s="178">
        <v>0</v>
      </c>
      <c r="D159" s="178">
        <f>GENITORIALITA!F15</f>
        <v>0</v>
      </c>
      <c r="E159" s="178">
        <f>GENITORIALITA!G15</f>
        <v>0</v>
      </c>
      <c r="F159" s="281">
        <f>GENITORIALITA!H15</f>
        <v>0</v>
      </c>
    </row>
    <row r="160" spans="1:6" s="72" customFormat="1" ht="87.95" customHeight="1" x14ac:dyDescent="0.2">
      <c r="A160" s="527"/>
      <c r="B160" s="275">
        <f>GENITORIALITA!D16</f>
        <v>0</v>
      </c>
      <c r="C160" s="178">
        <v>1</v>
      </c>
      <c r="D160" s="178">
        <f>GENITORIALITA!F16</f>
        <v>0</v>
      </c>
      <c r="E160" s="178">
        <f>GENITORIALITA!G16</f>
        <v>0</v>
      </c>
      <c r="F160" s="281">
        <f>GENITORIALITA!H16</f>
        <v>0</v>
      </c>
    </row>
    <row r="161" spans="1:6" s="72" customFormat="1" ht="87.95" customHeight="1" x14ac:dyDescent="0.2">
      <c r="A161" s="527"/>
      <c r="B161" s="275">
        <f>GENITORIALITA!D17</f>
        <v>0</v>
      </c>
      <c r="C161" s="178">
        <v>2</v>
      </c>
      <c r="D161" s="178">
        <f>GENITORIALITA!F17</f>
        <v>0</v>
      </c>
      <c r="E161" s="178">
        <f>GENITORIALITA!G17</f>
        <v>0</v>
      </c>
      <c r="F161" s="281">
        <f>GENITORIALITA!H17</f>
        <v>0</v>
      </c>
    </row>
    <row r="162" spans="1:6" s="72" customFormat="1" ht="87.95" customHeight="1" x14ac:dyDescent="0.2">
      <c r="A162" s="527"/>
      <c r="B162" s="275">
        <f>GENITORIALITA!D18</f>
        <v>0</v>
      </c>
      <c r="C162" s="178">
        <v>3</v>
      </c>
      <c r="D162" s="178">
        <f>GENITORIALITA!F18</f>
        <v>0</v>
      </c>
      <c r="E162" s="178">
        <f>GENITORIALITA!G18</f>
        <v>0</v>
      </c>
      <c r="F162" s="281">
        <f>GENITORIALITA!H18</f>
        <v>0</v>
      </c>
    </row>
    <row r="163" spans="1:6" s="72" customFormat="1" ht="87.95" customHeight="1" thickBot="1" x14ac:dyDescent="0.25">
      <c r="A163" s="527"/>
      <c r="B163" s="275">
        <f>GENITORIALITA!D19</f>
        <v>0</v>
      </c>
      <c r="C163" s="178">
        <v>4</v>
      </c>
      <c r="D163" s="178">
        <f>GENITORIALITA!F19</f>
        <v>0</v>
      </c>
      <c r="E163" s="178">
        <f>GENITORIALITA!G19</f>
        <v>0</v>
      </c>
      <c r="F163" s="281">
        <f>GENITORIALITA!H19</f>
        <v>0</v>
      </c>
    </row>
    <row r="164" spans="1:6" s="72" customFormat="1" ht="87.95" customHeight="1" x14ac:dyDescent="0.2">
      <c r="A164" s="530" t="s">
        <v>153</v>
      </c>
      <c r="B164" s="275">
        <f>GENITORIALITA!D21</f>
        <v>0</v>
      </c>
      <c r="C164" s="178" t="s">
        <v>142</v>
      </c>
      <c r="D164" s="178">
        <f>GENITORIALITA!F21</f>
        <v>0</v>
      </c>
      <c r="E164" s="178">
        <f>GENITORIALITA!G21</f>
        <v>0</v>
      </c>
      <c r="F164" s="281">
        <f>GENITORIALITA!H21</f>
        <v>0</v>
      </c>
    </row>
    <row r="165" spans="1:6" s="72" customFormat="1" ht="87.95" customHeight="1" x14ac:dyDescent="0.2">
      <c r="A165" s="527"/>
      <c r="B165" s="275">
        <f>GENITORIALITA!D22</f>
        <v>0</v>
      </c>
      <c r="C165" s="178">
        <v>0</v>
      </c>
      <c r="D165" s="178">
        <f>GENITORIALITA!F22</f>
        <v>0</v>
      </c>
      <c r="E165" s="178">
        <f>GENITORIALITA!G22</f>
        <v>0</v>
      </c>
      <c r="F165" s="281">
        <f>GENITORIALITA!H22</f>
        <v>0</v>
      </c>
    </row>
    <row r="166" spans="1:6" s="72" customFormat="1" ht="87.95" customHeight="1" x14ac:dyDescent="0.2">
      <c r="A166" s="527"/>
      <c r="B166" s="275">
        <f>GENITORIALITA!D23</f>
        <v>0</v>
      </c>
      <c r="C166" s="178">
        <v>1</v>
      </c>
      <c r="D166" s="178">
        <f>GENITORIALITA!F23</f>
        <v>0</v>
      </c>
      <c r="E166" s="178">
        <f>GENITORIALITA!G23</f>
        <v>0</v>
      </c>
      <c r="F166" s="281">
        <f>GENITORIALITA!H23</f>
        <v>0</v>
      </c>
    </row>
    <row r="167" spans="1:6" s="72" customFormat="1" ht="87.95" customHeight="1" x14ac:dyDescent="0.2">
      <c r="A167" s="527"/>
      <c r="B167" s="275">
        <f>GENITORIALITA!D24</f>
        <v>0</v>
      </c>
      <c r="C167" s="178">
        <v>2</v>
      </c>
      <c r="D167" s="178">
        <f>GENITORIALITA!F24</f>
        <v>0</v>
      </c>
      <c r="E167" s="178">
        <f>GENITORIALITA!G24</f>
        <v>0</v>
      </c>
      <c r="F167" s="281">
        <f>GENITORIALITA!H24</f>
        <v>0</v>
      </c>
    </row>
    <row r="168" spans="1:6" s="72" customFormat="1" ht="87.95" customHeight="1" x14ac:dyDescent="0.2">
      <c r="A168" s="527"/>
      <c r="B168" s="275">
        <f>GENITORIALITA!D25</f>
        <v>0</v>
      </c>
      <c r="C168" s="178">
        <v>3</v>
      </c>
      <c r="D168" s="178">
        <f>GENITORIALITA!F25</f>
        <v>0</v>
      </c>
      <c r="E168" s="178">
        <f>GENITORIALITA!G25</f>
        <v>0</v>
      </c>
      <c r="F168" s="281">
        <f>GENITORIALITA!H25</f>
        <v>0</v>
      </c>
    </row>
    <row r="169" spans="1:6" s="72" customFormat="1" ht="87.95" customHeight="1" x14ac:dyDescent="0.2">
      <c r="A169" s="533"/>
      <c r="B169" s="275">
        <f>GENITORIALITA!D26</f>
        <v>0</v>
      </c>
      <c r="C169" s="178">
        <v>4</v>
      </c>
      <c r="D169" s="178">
        <f>GENITORIALITA!F26</f>
        <v>0</v>
      </c>
      <c r="E169" s="178">
        <f>GENITORIALITA!G26</f>
        <v>0</v>
      </c>
      <c r="F169" s="281">
        <f>GENITORIALITA!H26</f>
        <v>0</v>
      </c>
    </row>
    <row r="170" spans="1:6" s="72" customFormat="1" ht="87.95" customHeight="1" x14ac:dyDescent="0.2">
      <c r="A170" s="514" t="s">
        <v>154</v>
      </c>
      <c r="B170" s="275">
        <f>GENITORIALITA!D27</f>
        <v>0</v>
      </c>
      <c r="C170" s="178" t="s">
        <v>142</v>
      </c>
      <c r="D170" s="178">
        <f>GENITORIALITA!F27</f>
        <v>0</v>
      </c>
      <c r="E170" s="178">
        <f>GENITORIALITA!G27</f>
        <v>0</v>
      </c>
      <c r="F170" s="281">
        <f>GENITORIALITA!H27</f>
        <v>0</v>
      </c>
    </row>
    <row r="171" spans="1:6" s="72" customFormat="1" ht="87.95" customHeight="1" x14ac:dyDescent="0.2">
      <c r="A171" s="527"/>
      <c r="B171" s="275">
        <f>GENITORIALITA!D28</f>
        <v>0</v>
      </c>
      <c r="C171" s="178">
        <v>0</v>
      </c>
      <c r="D171" s="178">
        <f>GENITORIALITA!F28</f>
        <v>0</v>
      </c>
      <c r="E171" s="178">
        <f>GENITORIALITA!G28</f>
        <v>0</v>
      </c>
      <c r="F171" s="281">
        <f>GENITORIALITA!H28</f>
        <v>0</v>
      </c>
    </row>
    <row r="172" spans="1:6" s="72" customFormat="1" ht="87.95" customHeight="1" x14ac:dyDescent="0.2">
      <c r="A172" s="527"/>
      <c r="B172" s="275">
        <f>GENITORIALITA!D29</f>
        <v>0</v>
      </c>
      <c r="C172" s="178">
        <v>1</v>
      </c>
      <c r="D172" s="178">
        <f>GENITORIALITA!F29</f>
        <v>0</v>
      </c>
      <c r="E172" s="178">
        <f>GENITORIALITA!G29</f>
        <v>0</v>
      </c>
      <c r="F172" s="281">
        <f>GENITORIALITA!H29</f>
        <v>0</v>
      </c>
    </row>
    <row r="173" spans="1:6" s="72" customFormat="1" ht="87.95" customHeight="1" x14ac:dyDescent="0.2">
      <c r="A173" s="527"/>
      <c r="B173" s="275">
        <f>GENITORIALITA!D30</f>
        <v>0</v>
      </c>
      <c r="C173" s="178">
        <v>2</v>
      </c>
      <c r="D173" s="178">
        <f>GENITORIALITA!F30</f>
        <v>0</v>
      </c>
      <c r="E173" s="178">
        <f>GENITORIALITA!G30</f>
        <v>0</v>
      </c>
      <c r="F173" s="281">
        <f>GENITORIALITA!H30</f>
        <v>0</v>
      </c>
    </row>
    <row r="174" spans="1:6" s="72" customFormat="1" ht="87.95" customHeight="1" x14ac:dyDescent="0.2">
      <c r="A174" s="527"/>
      <c r="B174" s="275">
        <f>GENITORIALITA!D31</f>
        <v>0</v>
      </c>
      <c r="C174" s="178">
        <v>3</v>
      </c>
      <c r="D174" s="178">
        <f>GENITORIALITA!F31</f>
        <v>0</v>
      </c>
      <c r="E174" s="178">
        <f>GENITORIALITA!G31</f>
        <v>0</v>
      </c>
      <c r="F174" s="281">
        <f>GENITORIALITA!H31</f>
        <v>0</v>
      </c>
    </row>
    <row r="175" spans="1:6" s="72" customFormat="1" ht="87.95" customHeight="1" thickBot="1" x14ac:dyDescent="0.25">
      <c r="A175" s="527"/>
      <c r="B175" s="275">
        <f>GENITORIALITA!D32</f>
        <v>0</v>
      </c>
      <c r="C175" s="178">
        <v>4</v>
      </c>
      <c r="D175" s="178">
        <f>GENITORIALITA!F32</f>
        <v>0</v>
      </c>
      <c r="E175" s="178">
        <f>GENITORIALITA!G32</f>
        <v>0</v>
      </c>
      <c r="F175" s="281">
        <f>GENITORIALITA!H32</f>
        <v>0</v>
      </c>
    </row>
    <row r="176" spans="1:6" s="72" customFormat="1" ht="87.95" customHeight="1" x14ac:dyDescent="0.2">
      <c r="A176" s="530" t="s">
        <v>155</v>
      </c>
      <c r="B176" s="275">
        <f>GENITORIALITA!D34</f>
        <v>0</v>
      </c>
      <c r="C176" s="178" t="s">
        <v>142</v>
      </c>
      <c r="D176" s="178">
        <f>GENITORIALITA!F34</f>
        <v>0</v>
      </c>
      <c r="E176" s="178">
        <f>GENITORIALITA!G34</f>
        <v>0</v>
      </c>
      <c r="F176" s="281">
        <f>GENITORIALITA!H34</f>
        <v>0</v>
      </c>
    </row>
    <row r="177" spans="1:6" s="72" customFormat="1" ht="87.95" customHeight="1" x14ac:dyDescent="0.2">
      <c r="A177" s="527"/>
      <c r="B177" s="275">
        <f>GENITORIALITA!D35</f>
        <v>0</v>
      </c>
      <c r="C177" s="178">
        <v>0</v>
      </c>
      <c r="D177" s="178">
        <f>GENITORIALITA!F35</f>
        <v>0</v>
      </c>
      <c r="E177" s="178">
        <f>GENITORIALITA!G35</f>
        <v>0</v>
      </c>
      <c r="F177" s="281">
        <f>GENITORIALITA!H35</f>
        <v>0</v>
      </c>
    </row>
    <row r="178" spans="1:6" s="72" customFormat="1" ht="87.95" customHeight="1" x14ac:dyDescent="0.2">
      <c r="A178" s="527"/>
      <c r="B178" s="275">
        <f>GENITORIALITA!D36</f>
        <v>0</v>
      </c>
      <c r="C178" s="178">
        <v>1</v>
      </c>
      <c r="D178" s="178">
        <f>GENITORIALITA!F36</f>
        <v>0</v>
      </c>
      <c r="E178" s="178">
        <f>GENITORIALITA!G36</f>
        <v>0</v>
      </c>
      <c r="F178" s="281">
        <f>GENITORIALITA!H36</f>
        <v>0</v>
      </c>
    </row>
    <row r="179" spans="1:6" s="72" customFormat="1" ht="87.95" customHeight="1" x14ac:dyDescent="0.2">
      <c r="A179" s="527"/>
      <c r="B179" s="275">
        <f>GENITORIALITA!D37</f>
        <v>0</v>
      </c>
      <c r="C179" s="178">
        <v>2</v>
      </c>
      <c r="D179" s="178">
        <f>GENITORIALITA!F37</f>
        <v>0</v>
      </c>
      <c r="E179" s="178">
        <f>GENITORIALITA!G37</f>
        <v>0</v>
      </c>
      <c r="F179" s="281">
        <f>GENITORIALITA!H37</f>
        <v>0</v>
      </c>
    </row>
    <row r="180" spans="1:6" s="72" customFormat="1" ht="87.95" customHeight="1" x14ac:dyDescent="0.2">
      <c r="A180" s="527"/>
      <c r="B180" s="275">
        <f>GENITORIALITA!D38</f>
        <v>0</v>
      </c>
      <c r="C180" s="178">
        <v>3</v>
      </c>
      <c r="D180" s="178">
        <f>GENITORIALITA!F38</f>
        <v>0</v>
      </c>
      <c r="E180" s="178">
        <f>GENITORIALITA!G38</f>
        <v>0</v>
      </c>
      <c r="F180" s="281">
        <f>GENITORIALITA!H38</f>
        <v>0</v>
      </c>
    </row>
    <row r="181" spans="1:6" s="72" customFormat="1" ht="87.95" customHeight="1" x14ac:dyDescent="0.2">
      <c r="A181" s="533"/>
      <c r="B181" s="275">
        <f>GENITORIALITA!D39</f>
        <v>0</v>
      </c>
      <c r="C181" s="178">
        <v>4</v>
      </c>
      <c r="D181" s="178">
        <f>GENITORIALITA!F39</f>
        <v>0</v>
      </c>
      <c r="E181" s="178">
        <f>GENITORIALITA!G39</f>
        <v>0</v>
      </c>
      <c r="F181" s="281">
        <f>GENITORIALITA!H39</f>
        <v>0</v>
      </c>
    </row>
    <row r="182" spans="1:6" s="72" customFormat="1" ht="87.95" customHeight="1" x14ac:dyDescent="0.2">
      <c r="A182" s="514" t="s">
        <v>156</v>
      </c>
      <c r="B182" s="275">
        <f>GENITORIALITA!D40</f>
        <v>0</v>
      </c>
      <c r="C182" s="178" t="s">
        <v>142</v>
      </c>
      <c r="D182" s="178">
        <f>GENITORIALITA!F40</f>
        <v>0</v>
      </c>
      <c r="E182" s="178">
        <f>GENITORIALITA!G40</f>
        <v>0</v>
      </c>
      <c r="F182" s="281">
        <f>GENITORIALITA!H40</f>
        <v>0</v>
      </c>
    </row>
    <row r="183" spans="1:6" s="72" customFormat="1" ht="87.95" customHeight="1" x14ac:dyDescent="0.2">
      <c r="A183" s="527"/>
      <c r="B183" s="275">
        <f>GENITORIALITA!D41</f>
        <v>0</v>
      </c>
      <c r="C183" s="178">
        <v>0</v>
      </c>
      <c r="D183" s="178">
        <f>GENITORIALITA!F41</f>
        <v>0</v>
      </c>
      <c r="E183" s="178">
        <f>GENITORIALITA!G41</f>
        <v>0</v>
      </c>
      <c r="F183" s="281">
        <f>GENITORIALITA!H41</f>
        <v>0</v>
      </c>
    </row>
    <row r="184" spans="1:6" s="72" customFormat="1" ht="87.95" customHeight="1" x14ac:dyDescent="0.2">
      <c r="A184" s="527"/>
      <c r="B184" s="275">
        <f>GENITORIALITA!D42</f>
        <v>0</v>
      </c>
      <c r="C184" s="178">
        <v>1</v>
      </c>
      <c r="D184" s="178">
        <f>GENITORIALITA!F42</f>
        <v>0</v>
      </c>
      <c r="E184" s="178">
        <f>GENITORIALITA!G42</f>
        <v>0</v>
      </c>
      <c r="F184" s="281">
        <f>GENITORIALITA!H42</f>
        <v>0</v>
      </c>
    </row>
    <row r="185" spans="1:6" s="72" customFormat="1" ht="87.95" customHeight="1" x14ac:dyDescent="0.2">
      <c r="A185" s="527"/>
      <c r="B185" s="275">
        <f>GENITORIALITA!D43</f>
        <v>0</v>
      </c>
      <c r="C185" s="178">
        <v>2</v>
      </c>
      <c r="D185" s="178">
        <f>GENITORIALITA!F43</f>
        <v>0</v>
      </c>
      <c r="E185" s="178">
        <f>GENITORIALITA!G43</f>
        <v>0</v>
      </c>
      <c r="F185" s="281">
        <f>GENITORIALITA!H43</f>
        <v>0</v>
      </c>
    </row>
    <row r="186" spans="1:6" s="72" customFormat="1" ht="87.95" customHeight="1" x14ac:dyDescent="0.2">
      <c r="A186" s="527"/>
      <c r="B186" s="275">
        <f>GENITORIALITA!D44</f>
        <v>0</v>
      </c>
      <c r="C186" s="178">
        <v>3</v>
      </c>
      <c r="D186" s="178">
        <f>GENITORIALITA!F44</f>
        <v>0</v>
      </c>
      <c r="E186" s="178">
        <f>GENITORIALITA!G44</f>
        <v>0</v>
      </c>
      <c r="F186" s="281">
        <f>GENITORIALITA!H44</f>
        <v>0</v>
      </c>
    </row>
    <row r="187" spans="1:6" s="72" customFormat="1" ht="87.95" customHeight="1" x14ac:dyDescent="0.2">
      <c r="A187" s="533"/>
      <c r="B187" s="275">
        <f>GENITORIALITA!D45</f>
        <v>0</v>
      </c>
      <c r="C187" s="178">
        <v>4</v>
      </c>
      <c r="D187" s="178">
        <f>GENITORIALITA!F45</f>
        <v>0</v>
      </c>
      <c r="E187" s="178">
        <f>GENITORIALITA!G45</f>
        <v>0</v>
      </c>
      <c r="F187" s="281">
        <f>GENITORIALITA!H45</f>
        <v>0</v>
      </c>
    </row>
    <row r="188" spans="1:6" s="72" customFormat="1" ht="87.95" customHeight="1" x14ac:dyDescent="0.2">
      <c r="A188" s="514" t="s">
        <v>157</v>
      </c>
      <c r="B188" s="275">
        <f>GENITORIALITA!D46</f>
        <v>0</v>
      </c>
      <c r="C188" s="178" t="s">
        <v>142</v>
      </c>
      <c r="D188" s="178">
        <f>GENITORIALITA!F46</f>
        <v>0</v>
      </c>
      <c r="E188" s="178">
        <f>GENITORIALITA!G46</f>
        <v>0</v>
      </c>
      <c r="F188" s="281">
        <f>GENITORIALITA!H46</f>
        <v>0</v>
      </c>
    </row>
    <row r="189" spans="1:6" s="72" customFormat="1" ht="87.95" customHeight="1" x14ac:dyDescent="0.2">
      <c r="A189" s="527"/>
      <c r="B189" s="275">
        <f>GENITORIALITA!D47</f>
        <v>0</v>
      </c>
      <c r="C189" s="178">
        <v>0</v>
      </c>
      <c r="D189" s="178">
        <f>GENITORIALITA!F47</f>
        <v>0</v>
      </c>
      <c r="E189" s="178">
        <f>GENITORIALITA!G47</f>
        <v>0</v>
      </c>
      <c r="F189" s="281">
        <f>GENITORIALITA!H47</f>
        <v>0</v>
      </c>
    </row>
    <row r="190" spans="1:6" s="72" customFormat="1" ht="87.95" customHeight="1" x14ac:dyDescent="0.2">
      <c r="A190" s="527"/>
      <c r="B190" s="275">
        <f>GENITORIALITA!D48</f>
        <v>0</v>
      </c>
      <c r="C190" s="178">
        <v>1</v>
      </c>
      <c r="D190" s="178">
        <f>GENITORIALITA!F48</f>
        <v>0</v>
      </c>
      <c r="E190" s="178">
        <f>GENITORIALITA!G48</f>
        <v>0</v>
      </c>
      <c r="F190" s="281">
        <f>GENITORIALITA!H48</f>
        <v>0</v>
      </c>
    </row>
    <row r="191" spans="1:6" s="72" customFormat="1" ht="87.95" customHeight="1" x14ac:dyDescent="0.2">
      <c r="A191" s="527"/>
      <c r="B191" s="275">
        <f>GENITORIALITA!D49</f>
        <v>0</v>
      </c>
      <c r="C191" s="178">
        <v>2</v>
      </c>
      <c r="D191" s="178">
        <f>GENITORIALITA!F49</f>
        <v>0</v>
      </c>
      <c r="E191" s="178">
        <f>GENITORIALITA!G49</f>
        <v>0</v>
      </c>
      <c r="F191" s="281">
        <f>GENITORIALITA!H49</f>
        <v>0</v>
      </c>
    </row>
    <row r="192" spans="1:6" s="72" customFormat="1" ht="87.95" customHeight="1" x14ac:dyDescent="0.2">
      <c r="A192" s="527"/>
      <c r="B192" s="275">
        <f>GENITORIALITA!D50</f>
        <v>0</v>
      </c>
      <c r="C192" s="178">
        <v>3</v>
      </c>
      <c r="D192" s="178">
        <f>GENITORIALITA!F50</f>
        <v>0</v>
      </c>
      <c r="E192" s="178">
        <f>GENITORIALITA!G50</f>
        <v>0</v>
      </c>
      <c r="F192" s="281">
        <f>GENITORIALITA!H50</f>
        <v>0</v>
      </c>
    </row>
    <row r="193" spans="1:6" s="72" customFormat="1" ht="87.95" customHeight="1" x14ac:dyDescent="0.2">
      <c r="A193" s="527"/>
      <c r="B193" s="275">
        <f>GENITORIALITA!D51</f>
        <v>0</v>
      </c>
      <c r="C193" s="178">
        <v>4</v>
      </c>
      <c r="D193" s="178">
        <f>GENITORIALITA!F51</f>
        <v>0</v>
      </c>
      <c r="E193" s="178">
        <f>GENITORIALITA!G51</f>
        <v>0</v>
      </c>
      <c r="F193" s="281">
        <f>GENITORIALITA!H51</f>
        <v>0</v>
      </c>
    </row>
    <row r="194" spans="1:6" s="72" customFormat="1" ht="87.95" customHeight="1" x14ac:dyDescent="0.2">
      <c r="A194" s="529" t="s">
        <v>158</v>
      </c>
      <c r="B194" s="275">
        <f>GENITORIALITA!D52</f>
        <v>0</v>
      </c>
      <c r="C194" s="178" t="s">
        <v>142</v>
      </c>
      <c r="D194" s="178">
        <f>GENITORIALITA!F52</f>
        <v>0</v>
      </c>
      <c r="E194" s="178">
        <f>GENITORIALITA!G52</f>
        <v>0</v>
      </c>
      <c r="F194" s="281">
        <f>GENITORIALITA!H52</f>
        <v>0</v>
      </c>
    </row>
    <row r="195" spans="1:6" s="72" customFormat="1" ht="87.95" customHeight="1" x14ac:dyDescent="0.2">
      <c r="A195" s="529"/>
      <c r="B195" s="275">
        <f>GENITORIALITA!D53</f>
        <v>0</v>
      </c>
      <c r="C195" s="178">
        <v>0</v>
      </c>
      <c r="D195" s="178">
        <f>GENITORIALITA!F53</f>
        <v>0</v>
      </c>
      <c r="E195" s="178">
        <f>GENITORIALITA!G53</f>
        <v>0</v>
      </c>
      <c r="F195" s="281">
        <f>GENITORIALITA!H53</f>
        <v>0</v>
      </c>
    </row>
    <row r="196" spans="1:6" s="72" customFormat="1" ht="87.95" customHeight="1" x14ac:dyDescent="0.2">
      <c r="A196" s="529"/>
      <c r="B196" s="275">
        <f>GENITORIALITA!D54</f>
        <v>0</v>
      </c>
      <c r="C196" s="178">
        <v>1</v>
      </c>
      <c r="D196" s="178">
        <f>GENITORIALITA!F54</f>
        <v>0</v>
      </c>
      <c r="E196" s="178">
        <f>GENITORIALITA!G54</f>
        <v>0</v>
      </c>
      <c r="F196" s="281">
        <f>GENITORIALITA!H54</f>
        <v>0</v>
      </c>
    </row>
    <row r="197" spans="1:6" s="72" customFormat="1" ht="87.95" customHeight="1" x14ac:dyDescent="0.2">
      <c r="A197" s="529"/>
      <c r="B197" s="275">
        <f>GENITORIALITA!D55</f>
        <v>0</v>
      </c>
      <c r="C197" s="178">
        <v>2</v>
      </c>
      <c r="D197" s="178">
        <f>GENITORIALITA!F55</f>
        <v>0</v>
      </c>
      <c r="E197" s="178">
        <f>GENITORIALITA!G55</f>
        <v>0</v>
      </c>
      <c r="F197" s="281">
        <f>GENITORIALITA!H55</f>
        <v>0</v>
      </c>
    </row>
    <row r="198" spans="1:6" s="72" customFormat="1" ht="87.95" customHeight="1" x14ac:dyDescent="0.2">
      <c r="A198" s="529"/>
      <c r="B198" s="275">
        <f>GENITORIALITA!D56</f>
        <v>0</v>
      </c>
      <c r="C198" s="178">
        <v>3</v>
      </c>
      <c r="D198" s="178">
        <f>GENITORIALITA!F56</f>
        <v>0</v>
      </c>
      <c r="E198" s="178">
        <f>GENITORIALITA!G56</f>
        <v>0</v>
      </c>
      <c r="F198" s="281">
        <f>GENITORIALITA!H56</f>
        <v>0</v>
      </c>
    </row>
    <row r="199" spans="1:6" s="72" customFormat="1" ht="87.95" customHeight="1" x14ac:dyDescent="0.2">
      <c r="A199" s="529"/>
      <c r="B199" s="275">
        <f>GENITORIALITA!D57</f>
        <v>0</v>
      </c>
      <c r="C199" s="178">
        <v>4</v>
      </c>
      <c r="D199" s="178">
        <f>GENITORIALITA!F57</f>
        <v>0</v>
      </c>
      <c r="E199" s="178">
        <f>GENITORIALITA!G57</f>
        <v>0</v>
      </c>
      <c r="F199" s="281">
        <f>GENITORIALITA!H57</f>
        <v>0</v>
      </c>
    </row>
    <row r="200" spans="1:6" s="72" customFormat="1" ht="87.95" customHeight="1" x14ac:dyDescent="0.2">
      <c r="A200" s="529" t="s">
        <v>159</v>
      </c>
      <c r="B200" s="275">
        <f>GENITORIALITA!D58</f>
        <v>0</v>
      </c>
      <c r="C200" s="178" t="s">
        <v>142</v>
      </c>
      <c r="D200" s="178">
        <f>GENITORIALITA!F58</f>
        <v>0</v>
      </c>
      <c r="E200" s="178">
        <f>GENITORIALITA!G58</f>
        <v>0</v>
      </c>
      <c r="F200" s="281">
        <f>GENITORIALITA!H58</f>
        <v>0</v>
      </c>
    </row>
    <row r="201" spans="1:6" s="72" customFormat="1" ht="87.95" customHeight="1" x14ac:dyDescent="0.2">
      <c r="A201" s="529"/>
      <c r="B201" s="275">
        <f>GENITORIALITA!D59</f>
        <v>0</v>
      </c>
      <c r="C201" s="178">
        <v>0</v>
      </c>
      <c r="D201" s="178">
        <f>GENITORIALITA!F59</f>
        <v>0</v>
      </c>
      <c r="E201" s="178">
        <f>GENITORIALITA!G59</f>
        <v>0</v>
      </c>
      <c r="F201" s="281">
        <f>GENITORIALITA!H59</f>
        <v>0</v>
      </c>
    </row>
    <row r="202" spans="1:6" s="72" customFormat="1" ht="87.95" customHeight="1" x14ac:dyDescent="0.2">
      <c r="A202" s="529"/>
      <c r="B202" s="275">
        <f>GENITORIALITA!D60</f>
        <v>0</v>
      </c>
      <c r="C202" s="178">
        <v>1</v>
      </c>
      <c r="D202" s="178">
        <f>GENITORIALITA!F60</f>
        <v>0</v>
      </c>
      <c r="E202" s="178">
        <f>GENITORIALITA!G60</f>
        <v>0</v>
      </c>
      <c r="F202" s="281">
        <f>GENITORIALITA!H60</f>
        <v>0</v>
      </c>
    </row>
    <row r="203" spans="1:6" s="72" customFormat="1" ht="87.95" customHeight="1" x14ac:dyDescent="0.2">
      <c r="A203" s="529"/>
      <c r="B203" s="275">
        <f>GENITORIALITA!D61</f>
        <v>0</v>
      </c>
      <c r="C203" s="178">
        <v>2</v>
      </c>
      <c r="D203" s="178">
        <f>GENITORIALITA!F61</f>
        <v>0</v>
      </c>
      <c r="E203" s="178">
        <f>GENITORIALITA!G61</f>
        <v>0</v>
      </c>
      <c r="F203" s="281">
        <f>GENITORIALITA!H61</f>
        <v>0</v>
      </c>
    </row>
    <row r="204" spans="1:6" s="72" customFormat="1" ht="87.95" customHeight="1" x14ac:dyDescent="0.2">
      <c r="A204" s="529"/>
      <c r="B204" s="275">
        <f>GENITORIALITA!D62</f>
        <v>0</v>
      </c>
      <c r="C204" s="178">
        <v>3</v>
      </c>
      <c r="D204" s="178">
        <f>GENITORIALITA!F62</f>
        <v>0</v>
      </c>
      <c r="E204" s="178">
        <f>GENITORIALITA!G62</f>
        <v>0</v>
      </c>
      <c r="F204" s="281">
        <f>GENITORIALITA!H62</f>
        <v>0</v>
      </c>
    </row>
    <row r="205" spans="1:6" s="72" customFormat="1" ht="87.95" customHeight="1" x14ac:dyDescent="0.2">
      <c r="A205" s="529"/>
      <c r="B205" s="275">
        <f>GENITORIALITA!D63</f>
        <v>0</v>
      </c>
      <c r="C205" s="178">
        <v>4</v>
      </c>
      <c r="D205" s="178">
        <f>GENITORIALITA!F63</f>
        <v>0</v>
      </c>
      <c r="E205" s="178">
        <f>GENITORIALITA!G63</f>
        <v>0</v>
      </c>
      <c r="F205" s="281">
        <f>GENITORIALITA!H63</f>
        <v>0</v>
      </c>
    </row>
    <row r="206" spans="1:6" s="72" customFormat="1" ht="87.95" customHeight="1" x14ac:dyDescent="0.2">
      <c r="A206" s="527" t="s">
        <v>160</v>
      </c>
      <c r="B206" s="275">
        <f>GENITORIALITA!D64</f>
        <v>0</v>
      </c>
      <c r="C206" s="178" t="s">
        <v>142</v>
      </c>
      <c r="D206" s="178">
        <f>GENITORIALITA!F64</f>
        <v>0</v>
      </c>
      <c r="E206" s="178">
        <f>GENITORIALITA!G64</f>
        <v>0</v>
      </c>
      <c r="F206" s="281">
        <f>GENITORIALITA!H64</f>
        <v>0</v>
      </c>
    </row>
    <row r="207" spans="1:6" s="72" customFormat="1" ht="87.95" customHeight="1" x14ac:dyDescent="0.2">
      <c r="A207" s="527"/>
      <c r="B207" s="275">
        <f>GENITORIALITA!D65</f>
        <v>0</v>
      </c>
      <c r="C207" s="178">
        <v>0</v>
      </c>
      <c r="D207" s="178">
        <f>GENITORIALITA!F65</f>
        <v>0</v>
      </c>
      <c r="E207" s="178">
        <f>GENITORIALITA!G65</f>
        <v>0</v>
      </c>
      <c r="F207" s="281">
        <f>GENITORIALITA!H65</f>
        <v>0</v>
      </c>
    </row>
    <row r="208" spans="1:6" s="72" customFormat="1" ht="87.95" customHeight="1" x14ac:dyDescent="0.2">
      <c r="A208" s="527"/>
      <c r="B208" s="275">
        <f>GENITORIALITA!D66</f>
        <v>0</v>
      </c>
      <c r="C208" s="178">
        <v>1</v>
      </c>
      <c r="D208" s="178">
        <f>GENITORIALITA!F66</f>
        <v>0</v>
      </c>
      <c r="E208" s="178">
        <f>GENITORIALITA!G66</f>
        <v>0</v>
      </c>
      <c r="F208" s="281">
        <f>GENITORIALITA!H66</f>
        <v>0</v>
      </c>
    </row>
    <row r="209" spans="1:6" s="72" customFormat="1" ht="87.95" customHeight="1" x14ac:dyDescent="0.2">
      <c r="A209" s="527"/>
      <c r="B209" s="275">
        <f>GENITORIALITA!D67</f>
        <v>0</v>
      </c>
      <c r="C209" s="178">
        <v>2</v>
      </c>
      <c r="D209" s="178">
        <f>GENITORIALITA!F67</f>
        <v>0</v>
      </c>
      <c r="E209" s="178">
        <f>GENITORIALITA!G67</f>
        <v>0</v>
      </c>
      <c r="F209" s="281">
        <f>GENITORIALITA!H67</f>
        <v>0</v>
      </c>
    </row>
    <row r="210" spans="1:6" s="72" customFormat="1" ht="87.95" customHeight="1" x14ac:dyDescent="0.2">
      <c r="A210" s="527"/>
      <c r="B210" s="275">
        <f>GENITORIALITA!D68</f>
        <v>0</v>
      </c>
      <c r="C210" s="178">
        <v>3</v>
      </c>
      <c r="D210" s="178">
        <f>GENITORIALITA!F68</f>
        <v>0</v>
      </c>
      <c r="E210" s="178">
        <f>GENITORIALITA!G68</f>
        <v>0</v>
      </c>
      <c r="F210" s="281">
        <f>GENITORIALITA!H68</f>
        <v>0</v>
      </c>
    </row>
    <row r="211" spans="1:6" s="72" customFormat="1" ht="87.95" customHeight="1" x14ac:dyDescent="0.2">
      <c r="A211" s="533"/>
      <c r="B211" s="275">
        <f>GENITORIALITA!D69</f>
        <v>0</v>
      </c>
      <c r="C211" s="178">
        <v>4</v>
      </c>
      <c r="D211" s="178">
        <f>GENITORIALITA!F69</f>
        <v>0</v>
      </c>
      <c r="E211" s="178">
        <f>GENITORIALITA!G69</f>
        <v>0</v>
      </c>
      <c r="F211" s="281">
        <f>GENITORIALITA!H69</f>
        <v>0</v>
      </c>
    </row>
    <row r="212" spans="1:6" s="72" customFormat="1" ht="87.95" customHeight="1" x14ac:dyDescent="0.2">
      <c r="A212" s="514" t="s">
        <v>161</v>
      </c>
      <c r="B212" s="275">
        <f>GENITORIALITA!D70</f>
        <v>0</v>
      </c>
      <c r="C212" s="178" t="s">
        <v>142</v>
      </c>
      <c r="D212" s="178">
        <f>GENITORIALITA!F70</f>
        <v>0</v>
      </c>
      <c r="E212" s="178">
        <f>GENITORIALITA!G70</f>
        <v>0</v>
      </c>
      <c r="F212" s="281">
        <f>GENITORIALITA!H70</f>
        <v>0</v>
      </c>
    </row>
    <row r="213" spans="1:6" s="72" customFormat="1" ht="87.95" customHeight="1" x14ac:dyDescent="0.2">
      <c r="A213" s="527"/>
      <c r="B213" s="275">
        <f>GENITORIALITA!D71</f>
        <v>0</v>
      </c>
      <c r="C213" s="178">
        <v>0</v>
      </c>
      <c r="D213" s="178">
        <f>GENITORIALITA!F71</f>
        <v>0</v>
      </c>
      <c r="E213" s="178">
        <f>GENITORIALITA!G71</f>
        <v>0</v>
      </c>
      <c r="F213" s="281">
        <f>GENITORIALITA!H71</f>
        <v>0</v>
      </c>
    </row>
    <row r="214" spans="1:6" s="72" customFormat="1" ht="87.95" customHeight="1" x14ac:dyDescent="0.2">
      <c r="A214" s="527"/>
      <c r="B214" s="275">
        <f>GENITORIALITA!D72</f>
        <v>0</v>
      </c>
      <c r="C214" s="178">
        <v>1</v>
      </c>
      <c r="D214" s="178">
        <f>GENITORIALITA!F72</f>
        <v>0</v>
      </c>
      <c r="E214" s="178">
        <f>GENITORIALITA!G72</f>
        <v>0</v>
      </c>
      <c r="F214" s="281">
        <f>GENITORIALITA!H72</f>
        <v>0</v>
      </c>
    </row>
    <row r="215" spans="1:6" s="72" customFormat="1" ht="87.95" customHeight="1" x14ac:dyDescent="0.2">
      <c r="A215" s="527"/>
      <c r="B215" s="275">
        <f>GENITORIALITA!D73</f>
        <v>0</v>
      </c>
      <c r="C215" s="178">
        <v>2</v>
      </c>
      <c r="D215" s="178">
        <f>GENITORIALITA!F73</f>
        <v>0</v>
      </c>
      <c r="E215" s="178">
        <f>GENITORIALITA!G73</f>
        <v>0</v>
      </c>
      <c r="F215" s="281">
        <f>GENITORIALITA!H73</f>
        <v>0</v>
      </c>
    </row>
    <row r="216" spans="1:6" s="72" customFormat="1" ht="87.95" customHeight="1" x14ac:dyDescent="0.2">
      <c r="A216" s="527"/>
      <c r="B216" s="275">
        <f>GENITORIALITA!D74</f>
        <v>0</v>
      </c>
      <c r="C216" s="178">
        <v>3</v>
      </c>
      <c r="D216" s="178">
        <f>GENITORIALITA!F74</f>
        <v>0</v>
      </c>
      <c r="E216" s="178">
        <f>GENITORIALITA!G74</f>
        <v>0</v>
      </c>
      <c r="F216" s="281">
        <f>GENITORIALITA!H74</f>
        <v>0</v>
      </c>
    </row>
    <row r="217" spans="1:6" s="72" customFormat="1" ht="87.95" customHeight="1" thickBot="1" x14ac:dyDescent="0.25">
      <c r="A217" s="527"/>
      <c r="B217" s="275">
        <f>GENITORIALITA!D75</f>
        <v>0</v>
      </c>
      <c r="C217" s="178">
        <v>4</v>
      </c>
      <c r="D217" s="178">
        <f>GENITORIALITA!F75</f>
        <v>0</v>
      </c>
      <c r="E217" s="178">
        <f>GENITORIALITA!G75</f>
        <v>0</v>
      </c>
      <c r="F217" s="281">
        <f>GENITORIALITA!H75</f>
        <v>0</v>
      </c>
    </row>
    <row r="218" spans="1:6" s="72" customFormat="1" ht="87.95" customHeight="1" x14ac:dyDescent="0.2">
      <c r="A218" s="530" t="s">
        <v>162</v>
      </c>
      <c r="B218" s="275">
        <f>GENITORIALITA!D77</f>
        <v>0</v>
      </c>
      <c r="C218" s="178" t="s">
        <v>142</v>
      </c>
      <c r="D218" s="178">
        <f>GENITORIALITA!F77</f>
        <v>0</v>
      </c>
      <c r="E218" s="178">
        <f>GENITORIALITA!G77</f>
        <v>0</v>
      </c>
      <c r="F218" s="281">
        <f>GENITORIALITA!H77</f>
        <v>0</v>
      </c>
    </row>
    <row r="219" spans="1:6" s="72" customFormat="1" ht="87.95" customHeight="1" x14ac:dyDescent="0.2">
      <c r="A219" s="527"/>
      <c r="B219" s="275">
        <f>GENITORIALITA!D78</f>
        <v>0</v>
      </c>
      <c r="C219" s="178">
        <v>0</v>
      </c>
      <c r="D219" s="178">
        <f>GENITORIALITA!F78</f>
        <v>0</v>
      </c>
      <c r="E219" s="178">
        <f>GENITORIALITA!G78</f>
        <v>0</v>
      </c>
      <c r="F219" s="281">
        <f>GENITORIALITA!H78</f>
        <v>0</v>
      </c>
    </row>
    <row r="220" spans="1:6" s="72" customFormat="1" ht="87.95" customHeight="1" x14ac:dyDescent="0.2">
      <c r="A220" s="527"/>
      <c r="B220" s="275">
        <f>GENITORIALITA!D79</f>
        <v>0</v>
      </c>
      <c r="C220" s="178">
        <v>1</v>
      </c>
      <c r="D220" s="178">
        <f>GENITORIALITA!F79</f>
        <v>0</v>
      </c>
      <c r="E220" s="178">
        <f>GENITORIALITA!G79</f>
        <v>0</v>
      </c>
      <c r="F220" s="281">
        <f>GENITORIALITA!H79</f>
        <v>0</v>
      </c>
    </row>
    <row r="221" spans="1:6" s="72" customFormat="1" ht="87.95" customHeight="1" x14ac:dyDescent="0.2">
      <c r="A221" s="527"/>
      <c r="B221" s="275">
        <f>GENITORIALITA!D80</f>
        <v>0</v>
      </c>
      <c r="C221" s="178">
        <v>2</v>
      </c>
      <c r="D221" s="178">
        <f>GENITORIALITA!F80</f>
        <v>0</v>
      </c>
      <c r="E221" s="178">
        <f>GENITORIALITA!G80</f>
        <v>0</v>
      </c>
      <c r="F221" s="281">
        <f>GENITORIALITA!H80</f>
        <v>0</v>
      </c>
    </row>
    <row r="222" spans="1:6" s="72" customFormat="1" ht="87.95" customHeight="1" x14ac:dyDescent="0.2">
      <c r="A222" s="527"/>
      <c r="B222" s="275">
        <f>GENITORIALITA!D81</f>
        <v>0</v>
      </c>
      <c r="C222" s="178">
        <v>3</v>
      </c>
      <c r="D222" s="178">
        <f>GENITORIALITA!F81</f>
        <v>0</v>
      </c>
      <c r="E222" s="178">
        <f>GENITORIALITA!G81</f>
        <v>0</v>
      </c>
      <c r="F222" s="281">
        <f>GENITORIALITA!H81</f>
        <v>0</v>
      </c>
    </row>
    <row r="223" spans="1:6" s="72" customFormat="1" ht="87.95" customHeight="1" x14ac:dyDescent="0.2">
      <c r="A223" s="533"/>
      <c r="B223" s="275">
        <f>GENITORIALITA!D82</f>
        <v>0</v>
      </c>
      <c r="C223" s="178">
        <v>4</v>
      </c>
      <c r="D223" s="178">
        <f>GENITORIALITA!F82</f>
        <v>0</v>
      </c>
      <c r="E223" s="178">
        <f>GENITORIALITA!G82</f>
        <v>0</v>
      </c>
      <c r="F223" s="281">
        <f>GENITORIALITA!H82</f>
        <v>0</v>
      </c>
    </row>
    <row r="224" spans="1:6" s="72" customFormat="1" ht="87.95" customHeight="1" x14ac:dyDescent="0.2">
      <c r="A224" s="514" t="s">
        <v>163</v>
      </c>
      <c r="B224" s="275">
        <f>GENITORIALITA!D83</f>
        <v>0</v>
      </c>
      <c r="C224" s="178" t="s">
        <v>142</v>
      </c>
      <c r="D224" s="178">
        <f>GENITORIALITA!F83</f>
        <v>0</v>
      </c>
      <c r="E224" s="178">
        <f>GENITORIALITA!G83</f>
        <v>0</v>
      </c>
      <c r="F224" s="281">
        <f>GENITORIALITA!H83</f>
        <v>0</v>
      </c>
    </row>
    <row r="225" spans="1:6" s="72" customFormat="1" ht="87.95" customHeight="1" x14ac:dyDescent="0.2">
      <c r="A225" s="527"/>
      <c r="B225" s="275">
        <f>GENITORIALITA!D84</f>
        <v>0</v>
      </c>
      <c r="C225" s="178">
        <v>0</v>
      </c>
      <c r="D225" s="178">
        <f>GENITORIALITA!F84</f>
        <v>0</v>
      </c>
      <c r="E225" s="178">
        <f>GENITORIALITA!G84</f>
        <v>0</v>
      </c>
      <c r="F225" s="281">
        <f>GENITORIALITA!H84</f>
        <v>0</v>
      </c>
    </row>
    <row r="226" spans="1:6" s="72" customFormat="1" ht="87.95" customHeight="1" x14ac:dyDescent="0.2">
      <c r="A226" s="527"/>
      <c r="B226" s="275">
        <f>GENITORIALITA!D85</f>
        <v>0</v>
      </c>
      <c r="C226" s="178">
        <v>1</v>
      </c>
      <c r="D226" s="178">
        <f>GENITORIALITA!F85</f>
        <v>0</v>
      </c>
      <c r="E226" s="178">
        <f>GENITORIALITA!G85</f>
        <v>0</v>
      </c>
      <c r="F226" s="281">
        <f>GENITORIALITA!H85</f>
        <v>0</v>
      </c>
    </row>
    <row r="227" spans="1:6" s="72" customFormat="1" ht="87.95" customHeight="1" x14ac:dyDescent="0.2">
      <c r="A227" s="527"/>
      <c r="B227" s="275">
        <f>GENITORIALITA!D86</f>
        <v>0</v>
      </c>
      <c r="C227" s="178">
        <v>2</v>
      </c>
      <c r="D227" s="178">
        <f>GENITORIALITA!F86</f>
        <v>0</v>
      </c>
      <c r="E227" s="178">
        <f>GENITORIALITA!G86</f>
        <v>0</v>
      </c>
      <c r="F227" s="281">
        <f>GENITORIALITA!H86</f>
        <v>0</v>
      </c>
    </row>
    <row r="228" spans="1:6" s="72" customFormat="1" ht="87.95" customHeight="1" x14ac:dyDescent="0.2">
      <c r="A228" s="527"/>
      <c r="B228" s="275">
        <f>GENITORIALITA!D87</f>
        <v>0</v>
      </c>
      <c r="C228" s="178">
        <v>3</v>
      </c>
      <c r="D228" s="178">
        <f>GENITORIALITA!F87</f>
        <v>0</v>
      </c>
      <c r="E228" s="178">
        <f>GENITORIALITA!G87</f>
        <v>0</v>
      </c>
      <c r="F228" s="281">
        <f>GENITORIALITA!H87</f>
        <v>0</v>
      </c>
    </row>
    <row r="229" spans="1:6" s="72" customFormat="1" ht="87.95" customHeight="1" x14ac:dyDescent="0.2">
      <c r="A229" s="534"/>
      <c r="B229" s="275">
        <f>GENITORIALITA!D88</f>
        <v>0</v>
      </c>
      <c r="C229" s="178">
        <v>4</v>
      </c>
      <c r="D229" s="178">
        <f>GENITORIALITA!F88</f>
        <v>0</v>
      </c>
      <c r="E229" s="178">
        <f>GENITORIALITA!G88</f>
        <v>0</v>
      </c>
      <c r="F229" s="281">
        <f>GENITORIALITA!H88</f>
        <v>0</v>
      </c>
    </row>
    <row r="230" spans="1:6" s="72" customFormat="1" ht="87.95" customHeight="1" x14ac:dyDescent="0.2">
      <c r="A230" s="532" t="s">
        <v>164</v>
      </c>
      <c r="B230" s="275">
        <f>GENITORIALITA!D89</f>
        <v>0</v>
      </c>
      <c r="C230" s="178" t="s">
        <v>142</v>
      </c>
      <c r="D230" s="178">
        <f>GENITORIALITA!F89</f>
        <v>0</v>
      </c>
      <c r="E230" s="178">
        <f>GENITORIALITA!G89</f>
        <v>0</v>
      </c>
      <c r="F230" s="281">
        <f>GENITORIALITA!H89</f>
        <v>0</v>
      </c>
    </row>
    <row r="231" spans="1:6" s="72" customFormat="1" ht="87.95" customHeight="1" x14ac:dyDescent="0.2">
      <c r="A231" s="527"/>
      <c r="B231" s="275">
        <f>GENITORIALITA!D90</f>
        <v>0</v>
      </c>
      <c r="C231" s="178">
        <v>0</v>
      </c>
      <c r="D231" s="178">
        <f>GENITORIALITA!F90</f>
        <v>0</v>
      </c>
      <c r="E231" s="178">
        <f>GENITORIALITA!G90</f>
        <v>0</v>
      </c>
      <c r="F231" s="281">
        <f>GENITORIALITA!H90</f>
        <v>0</v>
      </c>
    </row>
    <row r="232" spans="1:6" s="72" customFormat="1" ht="87.95" customHeight="1" x14ac:dyDescent="0.2">
      <c r="A232" s="527"/>
      <c r="B232" s="275">
        <f>GENITORIALITA!D91</f>
        <v>0</v>
      </c>
      <c r="C232" s="178">
        <v>1</v>
      </c>
      <c r="D232" s="178">
        <f>GENITORIALITA!F91</f>
        <v>0</v>
      </c>
      <c r="E232" s="178">
        <f>GENITORIALITA!G91</f>
        <v>0</v>
      </c>
      <c r="F232" s="281">
        <f>GENITORIALITA!H91</f>
        <v>0</v>
      </c>
    </row>
    <row r="233" spans="1:6" s="72" customFormat="1" ht="87.95" customHeight="1" x14ac:dyDescent="0.2">
      <c r="A233" s="527"/>
      <c r="B233" s="275">
        <f>GENITORIALITA!D92</f>
        <v>0</v>
      </c>
      <c r="C233" s="178">
        <v>2</v>
      </c>
      <c r="D233" s="178">
        <f>GENITORIALITA!F92</f>
        <v>0</v>
      </c>
      <c r="E233" s="178">
        <f>GENITORIALITA!G92</f>
        <v>0</v>
      </c>
      <c r="F233" s="281">
        <f>GENITORIALITA!H92</f>
        <v>0</v>
      </c>
    </row>
    <row r="234" spans="1:6" s="72" customFormat="1" ht="87.95" customHeight="1" x14ac:dyDescent="0.2">
      <c r="A234" s="527"/>
      <c r="B234" s="275">
        <f>GENITORIALITA!D93</f>
        <v>0</v>
      </c>
      <c r="C234" s="178">
        <v>3</v>
      </c>
      <c r="D234" s="178">
        <f>GENITORIALITA!F93</f>
        <v>0</v>
      </c>
      <c r="E234" s="178">
        <f>GENITORIALITA!G93</f>
        <v>0</v>
      </c>
      <c r="F234" s="281">
        <f>GENITORIALITA!H93</f>
        <v>0</v>
      </c>
    </row>
    <row r="235" spans="1:6" s="72" customFormat="1" ht="87.95" customHeight="1" x14ac:dyDescent="0.2">
      <c r="A235" s="533"/>
      <c r="B235" s="275">
        <f>GENITORIALITA!D94</f>
        <v>0</v>
      </c>
      <c r="C235" s="178">
        <v>4</v>
      </c>
      <c r="D235" s="178">
        <f>GENITORIALITA!F94</f>
        <v>0</v>
      </c>
      <c r="E235" s="178">
        <f>GENITORIALITA!G94</f>
        <v>0</v>
      </c>
      <c r="F235" s="281">
        <f>GENITORIALITA!H94</f>
        <v>0</v>
      </c>
    </row>
    <row r="236" spans="1:6" s="72" customFormat="1" ht="87.95" customHeight="1" x14ac:dyDescent="0.2">
      <c r="A236" s="514" t="s">
        <v>165</v>
      </c>
      <c r="B236" s="275">
        <f>GENITORIALITA!D95</f>
        <v>0</v>
      </c>
      <c r="C236" s="178" t="s">
        <v>142</v>
      </c>
      <c r="D236" s="178">
        <f>GENITORIALITA!F95</f>
        <v>0</v>
      </c>
      <c r="E236" s="178">
        <f>GENITORIALITA!G95</f>
        <v>0</v>
      </c>
      <c r="F236" s="281">
        <f>GENITORIALITA!H95</f>
        <v>0</v>
      </c>
    </row>
    <row r="237" spans="1:6" s="72" customFormat="1" ht="87.95" customHeight="1" x14ac:dyDescent="0.2">
      <c r="A237" s="527"/>
      <c r="B237" s="275">
        <f>GENITORIALITA!D96</f>
        <v>0</v>
      </c>
      <c r="C237" s="178">
        <v>0</v>
      </c>
      <c r="D237" s="178">
        <f>GENITORIALITA!F96</f>
        <v>0</v>
      </c>
      <c r="E237" s="178">
        <f>GENITORIALITA!G96</f>
        <v>0</v>
      </c>
      <c r="F237" s="281">
        <f>GENITORIALITA!H96</f>
        <v>0</v>
      </c>
    </row>
    <row r="238" spans="1:6" s="72" customFormat="1" ht="87.95" customHeight="1" x14ac:dyDescent="0.2">
      <c r="A238" s="527"/>
      <c r="B238" s="275">
        <f>GENITORIALITA!D97</f>
        <v>0</v>
      </c>
      <c r="C238" s="178">
        <v>1</v>
      </c>
      <c r="D238" s="178">
        <f>GENITORIALITA!F97</f>
        <v>0</v>
      </c>
      <c r="E238" s="178">
        <f>GENITORIALITA!G97</f>
        <v>0</v>
      </c>
      <c r="F238" s="281">
        <f>GENITORIALITA!H97</f>
        <v>0</v>
      </c>
    </row>
    <row r="239" spans="1:6" s="72" customFormat="1" ht="87.95" customHeight="1" x14ac:dyDescent="0.2">
      <c r="A239" s="527"/>
      <c r="B239" s="275">
        <f>GENITORIALITA!D98</f>
        <v>0</v>
      </c>
      <c r="C239" s="178">
        <v>2</v>
      </c>
      <c r="D239" s="178">
        <f>GENITORIALITA!F98</f>
        <v>0</v>
      </c>
      <c r="E239" s="178">
        <f>GENITORIALITA!G98</f>
        <v>0</v>
      </c>
      <c r="F239" s="281">
        <f>GENITORIALITA!H98</f>
        <v>0</v>
      </c>
    </row>
    <row r="240" spans="1:6" s="72" customFormat="1" ht="87.95" customHeight="1" x14ac:dyDescent="0.2">
      <c r="A240" s="527"/>
      <c r="B240" s="275">
        <f>GENITORIALITA!D99</f>
        <v>0</v>
      </c>
      <c r="C240" s="178">
        <v>3</v>
      </c>
      <c r="D240" s="178">
        <f>GENITORIALITA!F99</f>
        <v>0</v>
      </c>
      <c r="E240" s="178">
        <f>GENITORIALITA!G99</f>
        <v>0</v>
      </c>
      <c r="F240" s="281">
        <f>GENITORIALITA!H99</f>
        <v>0</v>
      </c>
    </row>
    <row r="241" spans="1:6" s="72" customFormat="1" ht="87.95" customHeight="1" x14ac:dyDescent="0.2">
      <c r="A241" s="533"/>
      <c r="B241" s="275">
        <f>GENITORIALITA!D100</f>
        <v>0</v>
      </c>
      <c r="C241" s="178">
        <v>4</v>
      </c>
      <c r="D241" s="178">
        <f>GENITORIALITA!F100</f>
        <v>0</v>
      </c>
      <c r="E241" s="178">
        <f>GENITORIALITA!G100</f>
        <v>0</v>
      </c>
      <c r="F241" s="281">
        <f>GENITORIALITA!H100</f>
        <v>0</v>
      </c>
    </row>
    <row r="242" spans="1:6" s="72" customFormat="1" ht="87.95" customHeight="1" x14ac:dyDescent="0.2">
      <c r="A242" s="514" t="s">
        <v>166</v>
      </c>
      <c r="B242" s="275">
        <f>GENITORIALITA!D101</f>
        <v>0</v>
      </c>
      <c r="C242" s="178" t="s">
        <v>142</v>
      </c>
      <c r="D242" s="178">
        <f>GENITORIALITA!F101</f>
        <v>0</v>
      </c>
      <c r="E242" s="178">
        <f>GENITORIALITA!G101</f>
        <v>0</v>
      </c>
      <c r="F242" s="281">
        <f>GENITORIALITA!H101</f>
        <v>0</v>
      </c>
    </row>
    <row r="243" spans="1:6" s="72" customFormat="1" ht="87.95" customHeight="1" x14ac:dyDescent="0.2">
      <c r="A243" s="527"/>
      <c r="B243" s="275">
        <f>GENITORIALITA!D102</f>
        <v>0</v>
      </c>
      <c r="C243" s="178">
        <v>0</v>
      </c>
      <c r="D243" s="178">
        <f>GENITORIALITA!F102</f>
        <v>0</v>
      </c>
      <c r="E243" s="178">
        <f>GENITORIALITA!G102</f>
        <v>0</v>
      </c>
      <c r="F243" s="281">
        <f>GENITORIALITA!H102</f>
        <v>0</v>
      </c>
    </row>
    <row r="244" spans="1:6" s="72" customFormat="1" ht="87.95" customHeight="1" x14ac:dyDescent="0.2">
      <c r="A244" s="527"/>
      <c r="B244" s="275">
        <f>GENITORIALITA!D103</f>
        <v>0</v>
      </c>
      <c r="C244" s="178">
        <v>1</v>
      </c>
      <c r="D244" s="178">
        <f>GENITORIALITA!F103</f>
        <v>0</v>
      </c>
      <c r="E244" s="178">
        <f>GENITORIALITA!G103</f>
        <v>0</v>
      </c>
      <c r="F244" s="281">
        <f>GENITORIALITA!H103</f>
        <v>0</v>
      </c>
    </row>
    <row r="245" spans="1:6" s="72" customFormat="1" ht="87.95" customHeight="1" x14ac:dyDescent="0.2">
      <c r="A245" s="527"/>
      <c r="B245" s="275">
        <f>GENITORIALITA!D104</f>
        <v>0</v>
      </c>
      <c r="C245" s="178">
        <v>2</v>
      </c>
      <c r="D245" s="178">
        <f>GENITORIALITA!F104</f>
        <v>0</v>
      </c>
      <c r="E245" s="178">
        <f>GENITORIALITA!G104</f>
        <v>0</v>
      </c>
      <c r="F245" s="281">
        <f>GENITORIALITA!H104</f>
        <v>0</v>
      </c>
    </row>
    <row r="246" spans="1:6" s="72" customFormat="1" ht="87.95" customHeight="1" x14ac:dyDescent="0.2">
      <c r="A246" s="527"/>
      <c r="B246" s="275">
        <f>GENITORIALITA!D105</f>
        <v>0</v>
      </c>
      <c r="C246" s="178">
        <v>3</v>
      </c>
      <c r="D246" s="178">
        <f>GENITORIALITA!F105</f>
        <v>0</v>
      </c>
      <c r="E246" s="178">
        <f>GENITORIALITA!G105</f>
        <v>0</v>
      </c>
      <c r="F246" s="281">
        <f>GENITORIALITA!H105</f>
        <v>0</v>
      </c>
    </row>
    <row r="247" spans="1:6" s="72" customFormat="1" ht="87.95" customHeight="1" thickBot="1" x14ac:dyDescent="0.25">
      <c r="A247" s="527"/>
      <c r="B247" s="275">
        <f>GENITORIALITA!D106</f>
        <v>0</v>
      </c>
      <c r="C247" s="178">
        <v>4</v>
      </c>
      <c r="D247" s="178">
        <f>GENITORIALITA!F106</f>
        <v>0</v>
      </c>
      <c r="E247" s="178">
        <f>GENITORIALITA!G106</f>
        <v>0</v>
      </c>
      <c r="F247" s="281">
        <f>GENITORIALITA!H106</f>
        <v>0</v>
      </c>
    </row>
    <row r="248" spans="1:6" s="72" customFormat="1" ht="87.95" customHeight="1" x14ac:dyDescent="0.2">
      <c r="A248" s="528" t="s">
        <v>167</v>
      </c>
      <c r="B248" s="275">
        <f>GENITORIALITA!D108</f>
        <v>0</v>
      </c>
      <c r="C248" s="178" t="s">
        <v>142</v>
      </c>
      <c r="D248" s="178">
        <f>GENITORIALITA!F108</f>
        <v>0</v>
      </c>
      <c r="E248" s="178">
        <f>GENITORIALITA!G108</f>
        <v>0</v>
      </c>
      <c r="F248" s="281">
        <f>GENITORIALITA!H108</f>
        <v>0</v>
      </c>
    </row>
    <row r="249" spans="1:6" s="72" customFormat="1" ht="87.95" customHeight="1" x14ac:dyDescent="0.2">
      <c r="A249" s="513"/>
      <c r="B249" s="275">
        <f>GENITORIALITA!D109</f>
        <v>0</v>
      </c>
      <c r="C249" s="178">
        <v>0</v>
      </c>
      <c r="D249" s="178">
        <f>GENITORIALITA!F109</f>
        <v>0</v>
      </c>
      <c r="E249" s="178">
        <f>GENITORIALITA!G109</f>
        <v>0</v>
      </c>
      <c r="F249" s="281">
        <f>GENITORIALITA!H109</f>
        <v>0</v>
      </c>
    </row>
    <row r="250" spans="1:6" s="72" customFormat="1" ht="87.95" customHeight="1" x14ac:dyDescent="0.2">
      <c r="A250" s="513"/>
      <c r="B250" s="275">
        <f>GENITORIALITA!D110</f>
        <v>0</v>
      </c>
      <c r="C250" s="178">
        <v>1</v>
      </c>
      <c r="D250" s="178">
        <f>GENITORIALITA!F110</f>
        <v>0</v>
      </c>
      <c r="E250" s="178">
        <f>GENITORIALITA!G110</f>
        <v>0</v>
      </c>
      <c r="F250" s="281">
        <f>GENITORIALITA!H110</f>
        <v>0</v>
      </c>
    </row>
    <row r="251" spans="1:6" s="72" customFormat="1" ht="87.95" customHeight="1" x14ac:dyDescent="0.2">
      <c r="A251" s="513"/>
      <c r="B251" s="275">
        <f>GENITORIALITA!D111</f>
        <v>0</v>
      </c>
      <c r="C251" s="178">
        <v>2</v>
      </c>
      <c r="D251" s="178">
        <f>GENITORIALITA!F111</f>
        <v>0</v>
      </c>
      <c r="E251" s="178">
        <f>GENITORIALITA!G111</f>
        <v>0</v>
      </c>
      <c r="F251" s="281">
        <f>GENITORIALITA!H111</f>
        <v>0</v>
      </c>
    </row>
    <row r="252" spans="1:6" s="72" customFormat="1" ht="87.95" customHeight="1" x14ac:dyDescent="0.2">
      <c r="A252" s="513"/>
      <c r="B252" s="275">
        <f>GENITORIALITA!D112</f>
        <v>0</v>
      </c>
      <c r="C252" s="178">
        <v>3</v>
      </c>
      <c r="D252" s="178">
        <f>GENITORIALITA!F112</f>
        <v>0</v>
      </c>
      <c r="E252" s="178">
        <f>GENITORIALITA!G112</f>
        <v>0</v>
      </c>
      <c r="F252" s="281">
        <f>GENITORIALITA!H112</f>
        <v>0</v>
      </c>
    </row>
    <row r="253" spans="1:6" s="72" customFormat="1" ht="87.95" customHeight="1" x14ac:dyDescent="0.2">
      <c r="A253" s="513"/>
      <c r="B253" s="275">
        <f>GENITORIALITA!D113</f>
        <v>0</v>
      </c>
      <c r="C253" s="178">
        <v>4</v>
      </c>
      <c r="D253" s="178">
        <f>GENITORIALITA!F113</f>
        <v>0</v>
      </c>
      <c r="E253" s="178">
        <f>GENITORIALITA!G113</f>
        <v>0</v>
      </c>
      <c r="F253" s="281">
        <f>GENITORIALITA!H113</f>
        <v>0</v>
      </c>
    </row>
    <row r="254" spans="1:6" s="72" customFormat="1" ht="87.95" customHeight="1" x14ac:dyDescent="0.2">
      <c r="A254" s="513" t="s">
        <v>168</v>
      </c>
      <c r="B254" s="275">
        <f>GENITORIALITA!D114</f>
        <v>0</v>
      </c>
      <c r="C254" s="178" t="s">
        <v>142</v>
      </c>
      <c r="D254" s="178">
        <f>GENITORIALITA!F114</f>
        <v>0</v>
      </c>
      <c r="E254" s="178">
        <f>GENITORIALITA!G114</f>
        <v>0</v>
      </c>
      <c r="F254" s="281">
        <f>GENITORIALITA!H114</f>
        <v>0</v>
      </c>
    </row>
    <row r="255" spans="1:6" s="72" customFormat="1" ht="87.95" customHeight="1" x14ac:dyDescent="0.2">
      <c r="A255" s="513"/>
      <c r="B255" s="275">
        <f>GENITORIALITA!D115</f>
        <v>0</v>
      </c>
      <c r="C255" s="178">
        <v>0</v>
      </c>
      <c r="D255" s="178">
        <f>GENITORIALITA!F115</f>
        <v>0</v>
      </c>
      <c r="E255" s="178">
        <f>GENITORIALITA!G115</f>
        <v>0</v>
      </c>
      <c r="F255" s="281">
        <f>GENITORIALITA!H115</f>
        <v>0</v>
      </c>
    </row>
    <row r="256" spans="1:6" s="72" customFormat="1" ht="87.95" customHeight="1" x14ac:dyDescent="0.2">
      <c r="A256" s="513"/>
      <c r="B256" s="275">
        <f>GENITORIALITA!D116</f>
        <v>0</v>
      </c>
      <c r="C256" s="178">
        <v>1</v>
      </c>
      <c r="D256" s="178">
        <f>GENITORIALITA!F116</f>
        <v>0</v>
      </c>
      <c r="E256" s="178">
        <f>GENITORIALITA!G116</f>
        <v>0</v>
      </c>
      <c r="F256" s="281">
        <f>GENITORIALITA!H116</f>
        <v>0</v>
      </c>
    </row>
    <row r="257" spans="1:6" s="72" customFormat="1" ht="87.95" customHeight="1" x14ac:dyDescent="0.2">
      <c r="A257" s="513"/>
      <c r="B257" s="275">
        <f>GENITORIALITA!D117</f>
        <v>0</v>
      </c>
      <c r="C257" s="178">
        <v>2</v>
      </c>
      <c r="D257" s="178">
        <f>GENITORIALITA!F117</f>
        <v>0</v>
      </c>
      <c r="E257" s="178">
        <f>GENITORIALITA!G117</f>
        <v>0</v>
      </c>
      <c r="F257" s="281">
        <f>GENITORIALITA!H117</f>
        <v>0</v>
      </c>
    </row>
    <row r="258" spans="1:6" s="72" customFormat="1" ht="87.95" customHeight="1" x14ac:dyDescent="0.2">
      <c r="A258" s="513"/>
      <c r="B258" s="275">
        <f>GENITORIALITA!D118</f>
        <v>0</v>
      </c>
      <c r="C258" s="178">
        <v>3</v>
      </c>
      <c r="D258" s="178">
        <f>GENITORIALITA!F118</f>
        <v>0</v>
      </c>
      <c r="E258" s="178">
        <f>GENITORIALITA!G118</f>
        <v>0</v>
      </c>
      <c r="F258" s="281">
        <f>GENITORIALITA!H118</f>
        <v>0</v>
      </c>
    </row>
    <row r="259" spans="1:6" s="72" customFormat="1" ht="87.95" customHeight="1" x14ac:dyDescent="0.2">
      <c r="A259" s="513"/>
      <c r="B259" s="275">
        <f>GENITORIALITA!D119</f>
        <v>0</v>
      </c>
      <c r="C259" s="178">
        <v>4</v>
      </c>
      <c r="D259" s="178">
        <f>GENITORIALITA!F119</f>
        <v>0</v>
      </c>
      <c r="E259" s="178">
        <f>GENITORIALITA!G119</f>
        <v>0</v>
      </c>
      <c r="F259" s="281">
        <f>GENITORIALITA!H119</f>
        <v>0</v>
      </c>
    </row>
    <row r="260" spans="1:6" s="72" customFormat="1" ht="87.95" customHeight="1" x14ac:dyDescent="0.2">
      <c r="A260" s="513" t="s">
        <v>169</v>
      </c>
      <c r="B260" s="275">
        <f>GENITORIALITA!D120</f>
        <v>0</v>
      </c>
      <c r="C260" s="178" t="s">
        <v>142</v>
      </c>
      <c r="D260" s="178">
        <f>GENITORIALITA!F120</f>
        <v>0</v>
      </c>
      <c r="E260" s="178">
        <f>GENITORIALITA!G120</f>
        <v>0</v>
      </c>
      <c r="F260" s="281">
        <f>GENITORIALITA!H120</f>
        <v>0</v>
      </c>
    </row>
    <row r="261" spans="1:6" s="72" customFormat="1" ht="87.95" customHeight="1" x14ac:dyDescent="0.2">
      <c r="A261" s="513"/>
      <c r="B261" s="275">
        <f>GENITORIALITA!D121</f>
        <v>0</v>
      </c>
      <c r="C261" s="178">
        <v>0</v>
      </c>
      <c r="D261" s="178">
        <f>GENITORIALITA!F121</f>
        <v>0</v>
      </c>
      <c r="E261" s="178">
        <f>GENITORIALITA!G121</f>
        <v>0</v>
      </c>
      <c r="F261" s="281">
        <f>GENITORIALITA!H121</f>
        <v>0</v>
      </c>
    </row>
    <row r="262" spans="1:6" s="72" customFormat="1" ht="87.95" customHeight="1" x14ac:dyDescent="0.2">
      <c r="A262" s="513"/>
      <c r="B262" s="275">
        <f>GENITORIALITA!D122</f>
        <v>0</v>
      </c>
      <c r="C262" s="178">
        <v>1</v>
      </c>
      <c r="D262" s="178">
        <f>GENITORIALITA!F122</f>
        <v>0</v>
      </c>
      <c r="E262" s="178">
        <f>GENITORIALITA!G122</f>
        <v>0</v>
      </c>
      <c r="F262" s="281">
        <f>GENITORIALITA!H122</f>
        <v>0</v>
      </c>
    </row>
    <row r="263" spans="1:6" s="72" customFormat="1" ht="87.95" customHeight="1" x14ac:dyDescent="0.2">
      <c r="A263" s="513"/>
      <c r="B263" s="275">
        <f>GENITORIALITA!D123</f>
        <v>0</v>
      </c>
      <c r="C263" s="178">
        <v>2</v>
      </c>
      <c r="D263" s="178">
        <f>GENITORIALITA!F123</f>
        <v>0</v>
      </c>
      <c r="E263" s="178">
        <f>GENITORIALITA!G123</f>
        <v>0</v>
      </c>
      <c r="F263" s="281">
        <f>GENITORIALITA!H123</f>
        <v>0</v>
      </c>
    </row>
    <row r="264" spans="1:6" s="72" customFormat="1" ht="87.95" customHeight="1" x14ac:dyDescent="0.2">
      <c r="A264" s="513"/>
      <c r="B264" s="275">
        <f>GENITORIALITA!D124</f>
        <v>0</v>
      </c>
      <c r="C264" s="178">
        <v>3</v>
      </c>
      <c r="D264" s="178">
        <f>GENITORIALITA!F124</f>
        <v>0</v>
      </c>
      <c r="E264" s="178">
        <f>GENITORIALITA!G124</f>
        <v>0</v>
      </c>
      <c r="F264" s="281">
        <f>GENITORIALITA!H124</f>
        <v>0</v>
      </c>
    </row>
    <row r="265" spans="1:6" s="72" customFormat="1" ht="87.95" customHeight="1" thickBot="1" x14ac:dyDescent="0.25">
      <c r="A265" s="514"/>
      <c r="B265" s="275">
        <f>GENITORIALITA!D125</f>
        <v>0</v>
      </c>
      <c r="C265" s="178">
        <v>4</v>
      </c>
      <c r="D265" s="178">
        <f>GENITORIALITA!F125</f>
        <v>0</v>
      </c>
      <c r="E265" s="178">
        <f>GENITORIALITA!G125</f>
        <v>0</v>
      </c>
      <c r="F265" s="281">
        <f>GENITORIALITA!H125</f>
        <v>0</v>
      </c>
    </row>
    <row r="266" spans="1:6" s="72" customFormat="1" ht="87.95" customHeight="1" x14ac:dyDescent="0.2">
      <c r="A266" s="521" t="s">
        <v>194</v>
      </c>
      <c r="B266" s="276">
        <f>CONTESTO_SOCIO_FAMILIARE!D2</f>
        <v>0</v>
      </c>
      <c r="C266" s="178" t="s">
        <v>142</v>
      </c>
      <c r="D266" s="178">
        <f>CONTESTO_SOCIO_FAMILIARE!F2</f>
        <v>0</v>
      </c>
      <c r="E266" s="178">
        <f>CONTESTO_SOCIO_FAMILIARE!G2</f>
        <v>0</v>
      </c>
      <c r="F266" s="281">
        <f>CONTESTO_SOCIO_FAMILIARE!H2</f>
        <v>0</v>
      </c>
    </row>
    <row r="267" spans="1:6" s="72" customFormat="1" ht="87.95" customHeight="1" x14ac:dyDescent="0.2">
      <c r="A267" s="519"/>
      <c r="B267" s="276">
        <f>CONTESTO_SOCIO_FAMILIARE!D3</f>
        <v>0</v>
      </c>
      <c r="C267" s="178">
        <v>0</v>
      </c>
      <c r="D267" s="178">
        <f>CONTESTO_SOCIO_FAMILIARE!F3</f>
        <v>0</v>
      </c>
      <c r="E267" s="178">
        <f>CONTESTO_SOCIO_FAMILIARE!G3</f>
        <v>0</v>
      </c>
      <c r="F267" s="281">
        <f>CONTESTO_SOCIO_FAMILIARE!H3</f>
        <v>0</v>
      </c>
    </row>
    <row r="268" spans="1:6" s="72" customFormat="1" ht="87.95" customHeight="1" x14ac:dyDescent="0.2">
      <c r="A268" s="519"/>
      <c r="B268" s="276">
        <f>CONTESTO_SOCIO_FAMILIARE!D4</f>
        <v>0</v>
      </c>
      <c r="C268" s="178">
        <v>1</v>
      </c>
      <c r="D268" s="178">
        <f>CONTESTO_SOCIO_FAMILIARE!F4</f>
        <v>0</v>
      </c>
      <c r="E268" s="178">
        <f>CONTESTO_SOCIO_FAMILIARE!G4</f>
        <v>0</v>
      </c>
      <c r="F268" s="281">
        <f>CONTESTO_SOCIO_FAMILIARE!H4</f>
        <v>0</v>
      </c>
    </row>
    <row r="269" spans="1:6" s="72" customFormat="1" ht="87.95" customHeight="1" x14ac:dyDescent="0.2">
      <c r="A269" s="519"/>
      <c r="B269" s="276">
        <f>CONTESTO_SOCIO_FAMILIARE!D5</f>
        <v>0</v>
      </c>
      <c r="C269" s="178">
        <v>2</v>
      </c>
      <c r="D269" s="178">
        <f>CONTESTO_SOCIO_FAMILIARE!F5</f>
        <v>0</v>
      </c>
      <c r="E269" s="178">
        <f>CONTESTO_SOCIO_FAMILIARE!G5</f>
        <v>0</v>
      </c>
      <c r="F269" s="281">
        <f>CONTESTO_SOCIO_FAMILIARE!H5</f>
        <v>0</v>
      </c>
    </row>
    <row r="270" spans="1:6" s="72" customFormat="1" ht="87.95" customHeight="1" x14ac:dyDescent="0.2">
      <c r="A270" s="519"/>
      <c r="B270" s="276">
        <f>CONTESTO_SOCIO_FAMILIARE!D6</f>
        <v>0</v>
      </c>
      <c r="C270" s="178">
        <v>3</v>
      </c>
      <c r="D270" s="178">
        <f>CONTESTO_SOCIO_FAMILIARE!F6</f>
        <v>0</v>
      </c>
      <c r="E270" s="178">
        <f>CONTESTO_SOCIO_FAMILIARE!G6</f>
        <v>0</v>
      </c>
      <c r="F270" s="281">
        <f>CONTESTO_SOCIO_FAMILIARE!H6</f>
        <v>0</v>
      </c>
    </row>
    <row r="271" spans="1:6" s="72" customFormat="1" ht="87.95" customHeight="1" x14ac:dyDescent="0.2">
      <c r="A271" s="519"/>
      <c r="B271" s="276">
        <f>CONTESTO_SOCIO_FAMILIARE!D7</f>
        <v>0</v>
      </c>
      <c r="C271" s="178">
        <v>4</v>
      </c>
      <c r="D271" s="178">
        <f>CONTESTO_SOCIO_FAMILIARE!F7</f>
        <v>0</v>
      </c>
      <c r="E271" s="178">
        <f>CONTESTO_SOCIO_FAMILIARE!G7</f>
        <v>0</v>
      </c>
      <c r="F271" s="281">
        <f>CONTESTO_SOCIO_FAMILIARE!H7</f>
        <v>0</v>
      </c>
    </row>
    <row r="272" spans="1:6" s="72" customFormat="1" ht="87.95" customHeight="1" x14ac:dyDescent="0.2">
      <c r="A272" s="519" t="s">
        <v>195</v>
      </c>
      <c r="B272" s="276">
        <f>CONTESTO_SOCIO_FAMILIARE!D8</f>
        <v>0</v>
      </c>
      <c r="C272" s="178" t="s">
        <v>142</v>
      </c>
      <c r="D272" s="178">
        <f>CONTESTO_SOCIO_FAMILIARE!F8</f>
        <v>0</v>
      </c>
      <c r="E272" s="178">
        <f>CONTESTO_SOCIO_FAMILIARE!G8</f>
        <v>0</v>
      </c>
      <c r="F272" s="281">
        <f>CONTESTO_SOCIO_FAMILIARE!H8</f>
        <v>0</v>
      </c>
    </row>
    <row r="273" spans="1:6" s="72" customFormat="1" ht="87.95" customHeight="1" x14ac:dyDescent="0.2">
      <c r="A273" s="519"/>
      <c r="B273" s="276">
        <f>CONTESTO_SOCIO_FAMILIARE!D9</f>
        <v>0</v>
      </c>
      <c r="C273" s="178">
        <v>0</v>
      </c>
      <c r="D273" s="178">
        <f>CONTESTO_SOCIO_FAMILIARE!F9</f>
        <v>0</v>
      </c>
      <c r="E273" s="178">
        <f>CONTESTO_SOCIO_FAMILIARE!G9</f>
        <v>0</v>
      </c>
      <c r="F273" s="281">
        <f>CONTESTO_SOCIO_FAMILIARE!H9</f>
        <v>0</v>
      </c>
    </row>
    <row r="274" spans="1:6" s="72" customFormat="1" ht="87.95" customHeight="1" x14ac:dyDescent="0.2">
      <c r="A274" s="519"/>
      <c r="B274" s="276">
        <f>CONTESTO_SOCIO_FAMILIARE!D10</f>
        <v>0</v>
      </c>
      <c r="C274" s="178">
        <v>1</v>
      </c>
      <c r="D274" s="178">
        <f>CONTESTO_SOCIO_FAMILIARE!F10</f>
        <v>0</v>
      </c>
      <c r="E274" s="178">
        <f>CONTESTO_SOCIO_FAMILIARE!G10</f>
        <v>0</v>
      </c>
      <c r="F274" s="281">
        <f>CONTESTO_SOCIO_FAMILIARE!H10</f>
        <v>0</v>
      </c>
    </row>
    <row r="275" spans="1:6" s="72" customFormat="1" ht="87.95" customHeight="1" x14ac:dyDescent="0.2">
      <c r="A275" s="519"/>
      <c r="B275" s="276">
        <f>CONTESTO_SOCIO_FAMILIARE!D11</f>
        <v>0</v>
      </c>
      <c r="C275" s="178">
        <v>2</v>
      </c>
      <c r="D275" s="178">
        <f>CONTESTO_SOCIO_FAMILIARE!F11</f>
        <v>0</v>
      </c>
      <c r="E275" s="178">
        <f>CONTESTO_SOCIO_FAMILIARE!G11</f>
        <v>0</v>
      </c>
      <c r="F275" s="281">
        <f>CONTESTO_SOCIO_FAMILIARE!H11</f>
        <v>0</v>
      </c>
    </row>
    <row r="276" spans="1:6" s="72" customFormat="1" ht="87.95" customHeight="1" x14ac:dyDescent="0.2">
      <c r="A276" s="519"/>
      <c r="B276" s="276">
        <f>CONTESTO_SOCIO_FAMILIARE!D12</f>
        <v>0</v>
      </c>
      <c r="C276" s="178">
        <v>3</v>
      </c>
      <c r="D276" s="178">
        <f>CONTESTO_SOCIO_FAMILIARE!F12</f>
        <v>0</v>
      </c>
      <c r="E276" s="178">
        <f>CONTESTO_SOCIO_FAMILIARE!G12</f>
        <v>0</v>
      </c>
      <c r="F276" s="281">
        <f>CONTESTO_SOCIO_FAMILIARE!H12</f>
        <v>0</v>
      </c>
    </row>
    <row r="277" spans="1:6" s="72" customFormat="1" ht="87.95" customHeight="1" thickBot="1" x14ac:dyDescent="0.25">
      <c r="A277" s="520"/>
      <c r="B277" s="276">
        <f>CONTESTO_SOCIO_FAMILIARE!D13</f>
        <v>0</v>
      </c>
      <c r="C277" s="178">
        <v>4</v>
      </c>
      <c r="D277" s="178">
        <f>CONTESTO_SOCIO_FAMILIARE!F13</f>
        <v>0</v>
      </c>
      <c r="E277" s="178">
        <f>CONTESTO_SOCIO_FAMILIARE!G13</f>
        <v>0</v>
      </c>
      <c r="F277" s="281">
        <f>CONTESTO_SOCIO_FAMILIARE!H13</f>
        <v>0</v>
      </c>
    </row>
    <row r="278" spans="1:6" s="72" customFormat="1" ht="87.95" customHeight="1" x14ac:dyDescent="0.2">
      <c r="A278" s="521" t="s">
        <v>196</v>
      </c>
      <c r="B278" s="275">
        <f>CONTESTO_SOCIO_FAMILIARE!D14</f>
        <v>0</v>
      </c>
      <c r="C278" s="178" t="s">
        <v>142</v>
      </c>
      <c r="D278" s="178">
        <f>CONTESTO_SOCIO_FAMILIARE!F14</f>
        <v>0</v>
      </c>
      <c r="E278" s="178">
        <f>CONTESTO_SOCIO_FAMILIARE!G14</f>
        <v>0</v>
      </c>
      <c r="F278" s="281">
        <f>CONTESTO_SOCIO_FAMILIARE!H14</f>
        <v>0</v>
      </c>
    </row>
    <row r="279" spans="1:6" s="72" customFormat="1" ht="87.95" customHeight="1" x14ac:dyDescent="0.2">
      <c r="A279" s="519"/>
      <c r="B279" s="276">
        <f>CONTESTO_SOCIO_FAMILIARE!D15</f>
        <v>0</v>
      </c>
      <c r="C279" s="178">
        <v>0</v>
      </c>
      <c r="D279" s="178">
        <f>CONTESTO_SOCIO_FAMILIARE!F15</f>
        <v>0</v>
      </c>
      <c r="E279" s="178">
        <f>CONTESTO_SOCIO_FAMILIARE!G15</f>
        <v>0</v>
      </c>
      <c r="F279" s="281">
        <f>CONTESTO_SOCIO_FAMILIARE!H15</f>
        <v>0</v>
      </c>
    </row>
    <row r="280" spans="1:6" s="72" customFormat="1" ht="87.95" customHeight="1" x14ac:dyDescent="0.2">
      <c r="A280" s="519"/>
      <c r="B280" s="276">
        <f>CONTESTO_SOCIO_FAMILIARE!D16</f>
        <v>0</v>
      </c>
      <c r="C280" s="178">
        <v>1</v>
      </c>
      <c r="D280" s="178">
        <f>CONTESTO_SOCIO_FAMILIARE!F16</f>
        <v>0</v>
      </c>
      <c r="E280" s="178">
        <f>CONTESTO_SOCIO_FAMILIARE!G16</f>
        <v>0</v>
      </c>
      <c r="F280" s="281">
        <f>CONTESTO_SOCIO_FAMILIARE!H16</f>
        <v>0</v>
      </c>
    </row>
    <row r="281" spans="1:6" s="72" customFormat="1" ht="87.95" customHeight="1" x14ac:dyDescent="0.2">
      <c r="A281" s="519"/>
      <c r="B281" s="276">
        <f>CONTESTO_SOCIO_FAMILIARE!D17</f>
        <v>0</v>
      </c>
      <c r="C281" s="178">
        <v>2</v>
      </c>
      <c r="D281" s="178">
        <f>CONTESTO_SOCIO_FAMILIARE!F17</f>
        <v>0</v>
      </c>
      <c r="E281" s="178">
        <f>CONTESTO_SOCIO_FAMILIARE!G17</f>
        <v>0</v>
      </c>
      <c r="F281" s="281">
        <f>CONTESTO_SOCIO_FAMILIARE!H17</f>
        <v>0</v>
      </c>
    </row>
    <row r="282" spans="1:6" s="72" customFormat="1" ht="87.95" customHeight="1" x14ac:dyDescent="0.2">
      <c r="A282" s="519"/>
      <c r="B282" s="276">
        <f>CONTESTO_SOCIO_FAMILIARE!D18</f>
        <v>0</v>
      </c>
      <c r="C282" s="178">
        <v>3</v>
      </c>
      <c r="D282" s="178">
        <f>CONTESTO_SOCIO_FAMILIARE!F18</f>
        <v>0</v>
      </c>
      <c r="E282" s="178">
        <f>CONTESTO_SOCIO_FAMILIARE!G18</f>
        <v>0</v>
      </c>
      <c r="F282" s="281">
        <f>CONTESTO_SOCIO_FAMILIARE!H18</f>
        <v>0</v>
      </c>
    </row>
    <row r="283" spans="1:6" s="72" customFormat="1" ht="87.95" customHeight="1" thickBot="1" x14ac:dyDescent="0.25">
      <c r="A283" s="522"/>
      <c r="B283" s="276">
        <f>CONTESTO_SOCIO_FAMILIARE!D19</f>
        <v>0</v>
      </c>
      <c r="C283" s="178">
        <v>4</v>
      </c>
      <c r="D283" s="178">
        <f>CONTESTO_SOCIO_FAMILIARE!F19</f>
        <v>0</v>
      </c>
      <c r="E283" s="178">
        <f>CONTESTO_SOCIO_FAMILIARE!G19</f>
        <v>0</v>
      </c>
      <c r="F283" s="281">
        <f>CONTESTO_SOCIO_FAMILIARE!H19</f>
        <v>0</v>
      </c>
    </row>
    <row r="284" spans="1:6" ht="87.95" customHeight="1" x14ac:dyDescent="0.2">
      <c r="A284" s="518" t="s">
        <v>197</v>
      </c>
      <c r="B284" s="276">
        <f>CONTESTO_SOCIO_FAMILIARE!D21</f>
        <v>0</v>
      </c>
      <c r="C284" s="178" t="s">
        <v>142</v>
      </c>
      <c r="D284" s="178">
        <f>CONTESTO_SOCIO_FAMILIARE!F21</f>
        <v>0</v>
      </c>
      <c r="E284" s="178">
        <f>CONTESTO_SOCIO_FAMILIARE!G21</f>
        <v>0</v>
      </c>
      <c r="F284" s="281">
        <f>CONTESTO_SOCIO_FAMILIARE!H21</f>
        <v>0</v>
      </c>
    </row>
    <row r="285" spans="1:6" ht="87.95" customHeight="1" x14ac:dyDescent="0.2">
      <c r="A285" s="519"/>
      <c r="B285" s="276">
        <f>CONTESTO_SOCIO_FAMILIARE!D22</f>
        <v>0</v>
      </c>
      <c r="C285" s="178">
        <v>0</v>
      </c>
      <c r="D285" s="178">
        <f>CONTESTO_SOCIO_FAMILIARE!F22</f>
        <v>0</v>
      </c>
      <c r="E285" s="178">
        <f>CONTESTO_SOCIO_FAMILIARE!G22</f>
        <v>0</v>
      </c>
      <c r="F285" s="281">
        <f>CONTESTO_SOCIO_FAMILIARE!H22</f>
        <v>0</v>
      </c>
    </row>
    <row r="286" spans="1:6" ht="87.95" customHeight="1" x14ac:dyDescent="0.2">
      <c r="A286" s="519"/>
      <c r="B286" s="276">
        <f>CONTESTO_SOCIO_FAMILIARE!D23</f>
        <v>0</v>
      </c>
      <c r="C286" s="178">
        <v>1</v>
      </c>
      <c r="D286" s="178">
        <f>CONTESTO_SOCIO_FAMILIARE!F23</f>
        <v>0</v>
      </c>
      <c r="E286" s="178">
        <f>CONTESTO_SOCIO_FAMILIARE!G23</f>
        <v>0</v>
      </c>
      <c r="F286" s="281">
        <f>CONTESTO_SOCIO_FAMILIARE!H23</f>
        <v>0</v>
      </c>
    </row>
    <row r="287" spans="1:6" ht="87.95" customHeight="1" x14ac:dyDescent="0.2">
      <c r="A287" s="519"/>
      <c r="B287" s="276">
        <f>CONTESTO_SOCIO_FAMILIARE!D24</f>
        <v>0</v>
      </c>
      <c r="C287" s="178">
        <v>2</v>
      </c>
      <c r="D287" s="178">
        <f>CONTESTO_SOCIO_FAMILIARE!F24</f>
        <v>0</v>
      </c>
      <c r="E287" s="178">
        <f>CONTESTO_SOCIO_FAMILIARE!G24</f>
        <v>0</v>
      </c>
      <c r="F287" s="281">
        <f>CONTESTO_SOCIO_FAMILIARE!H24</f>
        <v>0</v>
      </c>
    </row>
    <row r="288" spans="1:6" ht="87.95" customHeight="1" x14ac:dyDescent="0.2">
      <c r="A288" s="519"/>
      <c r="B288" s="276">
        <f>CONTESTO_SOCIO_FAMILIARE!D25</f>
        <v>0</v>
      </c>
      <c r="C288" s="178">
        <v>3</v>
      </c>
      <c r="D288" s="178">
        <f>CONTESTO_SOCIO_FAMILIARE!F25</f>
        <v>0</v>
      </c>
      <c r="E288" s="178">
        <f>CONTESTO_SOCIO_FAMILIARE!G25</f>
        <v>0</v>
      </c>
      <c r="F288" s="281">
        <f>CONTESTO_SOCIO_FAMILIARE!H25</f>
        <v>0</v>
      </c>
    </row>
    <row r="289" spans="1:6" ht="87.95" customHeight="1" thickBot="1" x14ac:dyDescent="0.25">
      <c r="A289" s="520"/>
      <c r="B289" s="276">
        <f>CONTESTO_SOCIO_FAMILIARE!D26</f>
        <v>0</v>
      </c>
      <c r="C289" s="178">
        <v>4</v>
      </c>
      <c r="D289" s="178">
        <f>CONTESTO_SOCIO_FAMILIARE!F26</f>
        <v>0</v>
      </c>
      <c r="E289" s="178">
        <f>CONTESTO_SOCIO_FAMILIARE!G26</f>
        <v>0</v>
      </c>
      <c r="F289" s="281">
        <f>CONTESTO_SOCIO_FAMILIARE!H26</f>
        <v>0</v>
      </c>
    </row>
    <row r="290" spans="1:6" ht="87.95" customHeight="1" x14ac:dyDescent="0.2">
      <c r="A290" s="521" t="s">
        <v>198</v>
      </c>
      <c r="B290" s="276">
        <f>CONTESTO_SOCIO_FAMILIARE!D27</f>
        <v>0</v>
      </c>
      <c r="C290" s="178" t="s">
        <v>142</v>
      </c>
      <c r="D290" s="178">
        <f>CONTESTO_SOCIO_FAMILIARE!F27</f>
        <v>0</v>
      </c>
      <c r="E290" s="178">
        <f>CONTESTO_SOCIO_FAMILIARE!G27</f>
        <v>0</v>
      </c>
      <c r="F290" s="281">
        <f>CONTESTO_SOCIO_FAMILIARE!H27</f>
        <v>0</v>
      </c>
    </row>
    <row r="291" spans="1:6" ht="87.95" customHeight="1" x14ac:dyDescent="0.2">
      <c r="A291" s="519"/>
      <c r="B291" s="276">
        <f>CONTESTO_SOCIO_FAMILIARE!D28</f>
        <v>0</v>
      </c>
      <c r="C291" s="178">
        <v>0</v>
      </c>
      <c r="D291" s="178">
        <f>CONTESTO_SOCIO_FAMILIARE!F28</f>
        <v>0</v>
      </c>
      <c r="E291" s="178">
        <f>CONTESTO_SOCIO_FAMILIARE!G28</f>
        <v>0</v>
      </c>
      <c r="F291" s="281">
        <f>CONTESTO_SOCIO_FAMILIARE!H28</f>
        <v>0</v>
      </c>
    </row>
    <row r="292" spans="1:6" ht="87.95" customHeight="1" x14ac:dyDescent="0.2">
      <c r="A292" s="519"/>
      <c r="B292" s="276">
        <f>CONTESTO_SOCIO_FAMILIARE!D29</f>
        <v>0</v>
      </c>
      <c r="C292" s="178">
        <v>1</v>
      </c>
      <c r="D292" s="178">
        <f>CONTESTO_SOCIO_FAMILIARE!F29</f>
        <v>0</v>
      </c>
      <c r="E292" s="178">
        <f>CONTESTO_SOCIO_FAMILIARE!G29</f>
        <v>0</v>
      </c>
      <c r="F292" s="281">
        <f>CONTESTO_SOCIO_FAMILIARE!H29</f>
        <v>0</v>
      </c>
    </row>
    <row r="293" spans="1:6" ht="87.95" customHeight="1" x14ac:dyDescent="0.2">
      <c r="A293" s="519"/>
      <c r="B293" s="276">
        <f>CONTESTO_SOCIO_FAMILIARE!D30</f>
        <v>0</v>
      </c>
      <c r="C293" s="178">
        <v>2</v>
      </c>
      <c r="D293" s="178">
        <f>CONTESTO_SOCIO_FAMILIARE!F30</f>
        <v>0</v>
      </c>
      <c r="E293" s="178">
        <f>CONTESTO_SOCIO_FAMILIARE!G30</f>
        <v>0</v>
      </c>
      <c r="F293" s="281">
        <f>CONTESTO_SOCIO_FAMILIARE!H30</f>
        <v>0</v>
      </c>
    </row>
    <row r="294" spans="1:6" ht="87.95" customHeight="1" x14ac:dyDescent="0.2">
      <c r="A294" s="519"/>
      <c r="B294" s="276">
        <f>CONTESTO_SOCIO_FAMILIARE!D31</f>
        <v>0</v>
      </c>
      <c r="C294" s="178">
        <v>3</v>
      </c>
      <c r="D294" s="178">
        <f>CONTESTO_SOCIO_FAMILIARE!F31</f>
        <v>0</v>
      </c>
      <c r="E294" s="178">
        <f>CONTESTO_SOCIO_FAMILIARE!G31</f>
        <v>0</v>
      </c>
      <c r="F294" s="281">
        <f>CONTESTO_SOCIO_FAMILIARE!H31</f>
        <v>0</v>
      </c>
    </row>
    <row r="295" spans="1:6" ht="87.95" customHeight="1" x14ac:dyDescent="0.2">
      <c r="A295" s="519"/>
      <c r="B295" s="276">
        <f>CONTESTO_SOCIO_FAMILIARE!D32</f>
        <v>0</v>
      </c>
      <c r="C295" s="178">
        <v>4</v>
      </c>
      <c r="D295" s="178">
        <f>CONTESTO_SOCIO_FAMILIARE!F32</f>
        <v>0</v>
      </c>
      <c r="E295" s="178">
        <f>CONTESTO_SOCIO_FAMILIARE!G32</f>
        <v>0</v>
      </c>
      <c r="F295" s="281">
        <f>CONTESTO_SOCIO_FAMILIARE!H32</f>
        <v>0</v>
      </c>
    </row>
    <row r="296" spans="1:6" ht="87.95" customHeight="1" x14ac:dyDescent="0.2">
      <c r="A296" s="519" t="s">
        <v>199</v>
      </c>
      <c r="B296" s="276">
        <f>CONTESTO_SOCIO_FAMILIARE!D34</f>
        <v>0</v>
      </c>
      <c r="C296" s="178" t="s">
        <v>142</v>
      </c>
      <c r="D296" s="178">
        <f>CONTESTO_SOCIO_FAMILIARE!F34</f>
        <v>0</v>
      </c>
      <c r="E296" s="178">
        <f>CONTESTO_SOCIO_FAMILIARE!G34</f>
        <v>0</v>
      </c>
      <c r="F296" s="281">
        <f>CONTESTO_SOCIO_FAMILIARE!H34</f>
        <v>0</v>
      </c>
    </row>
    <row r="297" spans="1:6" ht="87.95" customHeight="1" x14ac:dyDescent="0.2">
      <c r="A297" s="519"/>
      <c r="B297" s="276">
        <f>CONTESTO_SOCIO_FAMILIARE!D35</f>
        <v>0</v>
      </c>
      <c r="C297" s="178">
        <v>0</v>
      </c>
      <c r="D297" s="178">
        <f>CONTESTO_SOCIO_FAMILIARE!F35</f>
        <v>0</v>
      </c>
      <c r="E297" s="178">
        <f>CONTESTO_SOCIO_FAMILIARE!G35</f>
        <v>0</v>
      </c>
      <c r="F297" s="281">
        <f>CONTESTO_SOCIO_FAMILIARE!H35</f>
        <v>0</v>
      </c>
    </row>
    <row r="298" spans="1:6" ht="87.95" customHeight="1" x14ac:dyDescent="0.2">
      <c r="A298" s="519"/>
      <c r="B298" s="276">
        <f>CONTESTO_SOCIO_FAMILIARE!D36</f>
        <v>0</v>
      </c>
      <c r="C298" s="178">
        <v>1</v>
      </c>
      <c r="D298" s="178">
        <f>CONTESTO_SOCIO_FAMILIARE!F36</f>
        <v>0</v>
      </c>
      <c r="E298" s="178">
        <f>CONTESTO_SOCIO_FAMILIARE!G36</f>
        <v>0</v>
      </c>
      <c r="F298" s="281">
        <f>CONTESTO_SOCIO_FAMILIARE!H36</f>
        <v>0</v>
      </c>
    </row>
    <row r="299" spans="1:6" ht="87.95" customHeight="1" x14ac:dyDescent="0.2">
      <c r="A299" s="519"/>
      <c r="B299" s="276">
        <f>CONTESTO_SOCIO_FAMILIARE!D37</f>
        <v>0</v>
      </c>
      <c r="C299" s="178">
        <v>2</v>
      </c>
      <c r="D299" s="178">
        <f>CONTESTO_SOCIO_FAMILIARE!F37</f>
        <v>0</v>
      </c>
      <c r="E299" s="178">
        <f>CONTESTO_SOCIO_FAMILIARE!G37</f>
        <v>0</v>
      </c>
      <c r="F299" s="281">
        <f>CONTESTO_SOCIO_FAMILIARE!H37</f>
        <v>0</v>
      </c>
    </row>
    <row r="300" spans="1:6" ht="87.95" customHeight="1" x14ac:dyDescent="0.2">
      <c r="A300" s="519"/>
      <c r="B300" s="276">
        <f>CONTESTO_SOCIO_FAMILIARE!D38</f>
        <v>0</v>
      </c>
      <c r="C300" s="178">
        <v>3</v>
      </c>
      <c r="D300" s="178">
        <f>CONTESTO_SOCIO_FAMILIARE!F38</f>
        <v>0</v>
      </c>
      <c r="E300" s="178">
        <f>CONTESTO_SOCIO_FAMILIARE!G38</f>
        <v>0</v>
      </c>
      <c r="F300" s="281">
        <f>CONTESTO_SOCIO_FAMILIARE!H38</f>
        <v>0</v>
      </c>
    </row>
    <row r="301" spans="1:6" ht="87.95" customHeight="1" thickBot="1" x14ac:dyDescent="0.25">
      <c r="A301" s="520"/>
      <c r="B301" s="276">
        <f>CONTESTO_SOCIO_FAMILIARE!D39</f>
        <v>0</v>
      </c>
      <c r="C301" s="178">
        <v>4</v>
      </c>
      <c r="D301" s="178">
        <f>CONTESTO_SOCIO_FAMILIARE!F39</f>
        <v>0</v>
      </c>
      <c r="E301" s="178">
        <f>CONTESTO_SOCIO_FAMILIARE!G39</f>
        <v>0</v>
      </c>
      <c r="F301" s="281">
        <f>CONTESTO_SOCIO_FAMILIARE!H39</f>
        <v>0</v>
      </c>
    </row>
    <row r="302" spans="1:6" ht="87.95" customHeight="1" x14ac:dyDescent="0.2">
      <c r="A302" s="521" t="s">
        <v>200</v>
      </c>
      <c r="B302" s="276">
        <f>CONTESTO_SOCIO_FAMILIARE!D40</f>
        <v>0</v>
      </c>
      <c r="C302" s="178" t="s">
        <v>142</v>
      </c>
      <c r="D302" s="178">
        <f>CONTESTO_SOCIO_FAMILIARE!F40</f>
        <v>0</v>
      </c>
      <c r="E302" s="178">
        <f>CONTESTO_SOCIO_FAMILIARE!G40</f>
        <v>0</v>
      </c>
      <c r="F302" s="281">
        <f>CONTESTO_SOCIO_FAMILIARE!H40</f>
        <v>0</v>
      </c>
    </row>
    <row r="303" spans="1:6" ht="87.95" customHeight="1" x14ac:dyDescent="0.2">
      <c r="A303" s="519"/>
      <c r="B303" s="276">
        <f>CONTESTO_SOCIO_FAMILIARE!D41</f>
        <v>0</v>
      </c>
      <c r="C303" s="178">
        <v>0</v>
      </c>
      <c r="D303" s="178">
        <f>CONTESTO_SOCIO_FAMILIARE!F41</f>
        <v>0</v>
      </c>
      <c r="E303" s="178">
        <f>CONTESTO_SOCIO_FAMILIARE!G41</f>
        <v>0</v>
      </c>
      <c r="F303" s="281">
        <f>CONTESTO_SOCIO_FAMILIARE!H41</f>
        <v>0</v>
      </c>
    </row>
    <row r="304" spans="1:6" ht="87.95" customHeight="1" x14ac:dyDescent="0.2">
      <c r="A304" s="519"/>
      <c r="B304" s="276">
        <f>CONTESTO_SOCIO_FAMILIARE!D42</f>
        <v>0</v>
      </c>
      <c r="C304" s="178">
        <v>1</v>
      </c>
      <c r="D304" s="178">
        <f>CONTESTO_SOCIO_FAMILIARE!F42</f>
        <v>0</v>
      </c>
      <c r="E304" s="178">
        <f>CONTESTO_SOCIO_FAMILIARE!G42</f>
        <v>0</v>
      </c>
      <c r="F304" s="281">
        <f>CONTESTO_SOCIO_FAMILIARE!H42</f>
        <v>0</v>
      </c>
    </row>
    <row r="305" spans="1:6" ht="87.95" customHeight="1" x14ac:dyDescent="0.2">
      <c r="A305" s="519"/>
      <c r="B305" s="276">
        <f>CONTESTO_SOCIO_FAMILIARE!D43</f>
        <v>0</v>
      </c>
      <c r="C305" s="178">
        <v>2</v>
      </c>
      <c r="D305" s="178">
        <f>CONTESTO_SOCIO_FAMILIARE!F43</f>
        <v>0</v>
      </c>
      <c r="E305" s="178">
        <f>CONTESTO_SOCIO_FAMILIARE!G43</f>
        <v>0</v>
      </c>
      <c r="F305" s="281">
        <f>CONTESTO_SOCIO_FAMILIARE!H43</f>
        <v>0</v>
      </c>
    </row>
    <row r="306" spans="1:6" ht="87.95" customHeight="1" x14ac:dyDescent="0.2">
      <c r="A306" s="519"/>
      <c r="B306" s="276">
        <f>CONTESTO_SOCIO_FAMILIARE!D44</f>
        <v>0</v>
      </c>
      <c r="C306" s="178">
        <v>3</v>
      </c>
      <c r="D306" s="178">
        <f>CONTESTO_SOCIO_FAMILIARE!F44</f>
        <v>0</v>
      </c>
      <c r="E306" s="178">
        <f>CONTESTO_SOCIO_FAMILIARE!G44</f>
        <v>0</v>
      </c>
      <c r="F306" s="281">
        <f>CONTESTO_SOCIO_FAMILIARE!H44</f>
        <v>0</v>
      </c>
    </row>
    <row r="307" spans="1:6" ht="87.95" customHeight="1" x14ac:dyDescent="0.2">
      <c r="A307" s="519"/>
      <c r="B307" s="276">
        <f>CONTESTO_SOCIO_FAMILIARE!D45</f>
        <v>0</v>
      </c>
      <c r="C307" s="178">
        <v>4</v>
      </c>
      <c r="D307" s="178">
        <f>CONTESTO_SOCIO_FAMILIARE!F45</f>
        <v>0</v>
      </c>
      <c r="E307" s="178">
        <f>CONTESTO_SOCIO_FAMILIARE!G45</f>
        <v>0</v>
      </c>
      <c r="F307" s="281">
        <f>CONTESTO_SOCIO_FAMILIARE!H45</f>
        <v>0</v>
      </c>
    </row>
    <row r="308" spans="1:6" ht="87.95" customHeight="1" x14ac:dyDescent="0.2">
      <c r="A308" s="519" t="s">
        <v>201</v>
      </c>
      <c r="B308" s="276">
        <f>CONTESTO_SOCIO_FAMILIARE!D47</f>
        <v>0</v>
      </c>
      <c r="C308" s="178" t="s">
        <v>142</v>
      </c>
      <c r="D308" s="178">
        <f>CONTESTO_SOCIO_FAMILIARE!F47</f>
        <v>0</v>
      </c>
      <c r="E308" s="178">
        <f>CONTESTO_SOCIO_FAMILIARE!G47</f>
        <v>0</v>
      </c>
      <c r="F308" s="281">
        <f>CONTESTO_SOCIO_FAMILIARE!H47</f>
        <v>0</v>
      </c>
    </row>
    <row r="309" spans="1:6" ht="87.95" customHeight="1" x14ac:dyDescent="0.2">
      <c r="A309" s="519"/>
      <c r="B309" s="276">
        <f>CONTESTO_SOCIO_FAMILIARE!D48</f>
        <v>0</v>
      </c>
      <c r="C309" s="178">
        <v>0</v>
      </c>
      <c r="D309" s="178">
        <f>CONTESTO_SOCIO_FAMILIARE!F48</f>
        <v>0</v>
      </c>
      <c r="E309" s="178">
        <f>CONTESTO_SOCIO_FAMILIARE!G48</f>
        <v>0</v>
      </c>
      <c r="F309" s="281">
        <f>CONTESTO_SOCIO_FAMILIARE!H48</f>
        <v>0</v>
      </c>
    </row>
    <row r="310" spans="1:6" ht="87.95" customHeight="1" x14ac:dyDescent="0.2">
      <c r="A310" s="519"/>
      <c r="B310" s="276">
        <f>CONTESTO_SOCIO_FAMILIARE!D49</f>
        <v>0</v>
      </c>
      <c r="C310" s="178">
        <v>1</v>
      </c>
      <c r="D310" s="178">
        <f>CONTESTO_SOCIO_FAMILIARE!F49</f>
        <v>0</v>
      </c>
      <c r="E310" s="178">
        <f>CONTESTO_SOCIO_FAMILIARE!G49</f>
        <v>0</v>
      </c>
      <c r="F310" s="281">
        <f>CONTESTO_SOCIO_FAMILIARE!H49</f>
        <v>0</v>
      </c>
    </row>
    <row r="311" spans="1:6" ht="87.95" customHeight="1" x14ac:dyDescent="0.2">
      <c r="A311" s="519"/>
      <c r="B311" s="276">
        <f>CONTESTO_SOCIO_FAMILIARE!D50</f>
        <v>0</v>
      </c>
      <c r="C311" s="178">
        <v>2</v>
      </c>
      <c r="D311" s="178">
        <f>CONTESTO_SOCIO_FAMILIARE!F50</f>
        <v>0</v>
      </c>
      <c r="E311" s="178">
        <f>CONTESTO_SOCIO_FAMILIARE!G50</f>
        <v>0</v>
      </c>
      <c r="F311" s="281">
        <f>CONTESTO_SOCIO_FAMILIARE!H50</f>
        <v>0</v>
      </c>
    </row>
    <row r="312" spans="1:6" ht="87.95" customHeight="1" x14ac:dyDescent="0.2">
      <c r="A312" s="519"/>
      <c r="B312" s="276">
        <f>CONTESTO_SOCIO_FAMILIARE!D51</f>
        <v>0</v>
      </c>
      <c r="C312" s="178">
        <v>3</v>
      </c>
      <c r="D312" s="178">
        <f>CONTESTO_SOCIO_FAMILIARE!F51</f>
        <v>0</v>
      </c>
      <c r="E312" s="178">
        <f>CONTESTO_SOCIO_FAMILIARE!G51</f>
        <v>0</v>
      </c>
      <c r="F312" s="281">
        <f>CONTESTO_SOCIO_FAMILIARE!H51</f>
        <v>0</v>
      </c>
    </row>
    <row r="313" spans="1:6" ht="87.95" customHeight="1" thickBot="1" x14ac:dyDescent="0.25">
      <c r="A313" s="522"/>
      <c r="B313" s="276">
        <f>CONTESTO_SOCIO_FAMILIARE!D52</f>
        <v>0</v>
      </c>
      <c r="C313" s="178">
        <v>4</v>
      </c>
      <c r="D313" s="178">
        <f>CONTESTO_SOCIO_FAMILIARE!F52</f>
        <v>0</v>
      </c>
      <c r="E313" s="178">
        <f>CONTESTO_SOCIO_FAMILIARE!G52</f>
        <v>0</v>
      </c>
      <c r="F313" s="281">
        <f>CONTESTO_SOCIO_FAMILIARE!H52</f>
        <v>0</v>
      </c>
    </row>
    <row r="314" spans="1:6" ht="87.95" customHeight="1" x14ac:dyDescent="0.2">
      <c r="A314" s="518" t="s">
        <v>202</v>
      </c>
      <c r="B314" s="276">
        <f>CONTESTO_SOCIO_FAMILIARE!D53</f>
        <v>0</v>
      </c>
      <c r="C314" s="178" t="s">
        <v>142</v>
      </c>
      <c r="D314" s="178">
        <f>CONTESTO_SOCIO_FAMILIARE!F53</f>
        <v>0</v>
      </c>
      <c r="E314" s="178">
        <f>CONTESTO_SOCIO_FAMILIARE!G53</f>
        <v>0</v>
      </c>
      <c r="F314" s="281">
        <f>CONTESTO_SOCIO_FAMILIARE!H53</f>
        <v>0</v>
      </c>
    </row>
    <row r="315" spans="1:6" ht="87.95" customHeight="1" x14ac:dyDescent="0.2">
      <c r="A315" s="519"/>
      <c r="B315" s="276">
        <f>CONTESTO_SOCIO_FAMILIARE!D54</f>
        <v>0</v>
      </c>
      <c r="C315" s="178">
        <v>0</v>
      </c>
      <c r="D315" s="178">
        <f>CONTESTO_SOCIO_FAMILIARE!F54</f>
        <v>0</v>
      </c>
      <c r="E315" s="178">
        <f>CONTESTO_SOCIO_FAMILIARE!G54</f>
        <v>0</v>
      </c>
      <c r="F315" s="281">
        <f>CONTESTO_SOCIO_FAMILIARE!H54</f>
        <v>0</v>
      </c>
    </row>
    <row r="316" spans="1:6" ht="87.95" customHeight="1" x14ac:dyDescent="0.2">
      <c r="A316" s="519"/>
      <c r="B316" s="276">
        <f>CONTESTO_SOCIO_FAMILIARE!D55</f>
        <v>0</v>
      </c>
      <c r="C316" s="178">
        <v>1</v>
      </c>
      <c r="D316" s="178">
        <f>CONTESTO_SOCIO_FAMILIARE!F55</f>
        <v>0</v>
      </c>
      <c r="E316" s="178">
        <f>CONTESTO_SOCIO_FAMILIARE!G55</f>
        <v>0</v>
      </c>
      <c r="F316" s="281">
        <f>CONTESTO_SOCIO_FAMILIARE!H55</f>
        <v>0</v>
      </c>
    </row>
    <row r="317" spans="1:6" ht="87.95" customHeight="1" x14ac:dyDescent="0.2">
      <c r="A317" s="519"/>
      <c r="B317" s="276">
        <f>CONTESTO_SOCIO_FAMILIARE!D56</f>
        <v>0</v>
      </c>
      <c r="C317" s="178">
        <v>2</v>
      </c>
      <c r="D317" s="178">
        <f>CONTESTO_SOCIO_FAMILIARE!F56</f>
        <v>0</v>
      </c>
      <c r="E317" s="178">
        <f>CONTESTO_SOCIO_FAMILIARE!G56</f>
        <v>0</v>
      </c>
      <c r="F317" s="281">
        <f>CONTESTO_SOCIO_FAMILIARE!H56</f>
        <v>0</v>
      </c>
    </row>
    <row r="318" spans="1:6" ht="87.95" customHeight="1" x14ac:dyDescent="0.2">
      <c r="A318" s="519"/>
      <c r="B318" s="276">
        <f>CONTESTO_SOCIO_FAMILIARE!D57</f>
        <v>0</v>
      </c>
      <c r="C318" s="178">
        <v>3</v>
      </c>
      <c r="D318" s="178">
        <f>CONTESTO_SOCIO_FAMILIARE!F57</f>
        <v>0</v>
      </c>
      <c r="E318" s="178">
        <f>CONTESTO_SOCIO_FAMILIARE!G57</f>
        <v>0</v>
      </c>
      <c r="F318" s="281">
        <f>CONTESTO_SOCIO_FAMILIARE!H57</f>
        <v>0</v>
      </c>
    </row>
    <row r="319" spans="1:6" ht="87.95" customHeight="1" thickBot="1" x14ac:dyDescent="0.25">
      <c r="A319" s="520"/>
      <c r="B319" s="276">
        <f>CONTESTO_SOCIO_FAMILIARE!D58</f>
        <v>0</v>
      </c>
      <c r="C319" s="178">
        <v>4</v>
      </c>
      <c r="D319" s="178">
        <f>CONTESTO_SOCIO_FAMILIARE!F58</f>
        <v>0</v>
      </c>
      <c r="E319" s="178">
        <f>CONTESTO_SOCIO_FAMILIARE!G58</f>
        <v>0</v>
      </c>
      <c r="F319" s="281">
        <f>CONTESTO_SOCIO_FAMILIARE!H58</f>
        <v>0</v>
      </c>
    </row>
    <row r="320" spans="1:6" ht="87.95" customHeight="1" x14ac:dyDescent="0.2">
      <c r="A320" s="521" t="s">
        <v>203</v>
      </c>
      <c r="B320" s="276">
        <f>CONTESTO_SOCIO_FAMILIARE!D59</f>
        <v>0</v>
      </c>
      <c r="C320" s="178" t="s">
        <v>142</v>
      </c>
      <c r="D320" s="178">
        <f>CONTESTO_SOCIO_FAMILIARE!F59</f>
        <v>0</v>
      </c>
      <c r="E320" s="178">
        <f>CONTESTO_SOCIO_FAMILIARE!G59</f>
        <v>0</v>
      </c>
      <c r="F320" s="281">
        <f>CONTESTO_SOCIO_FAMILIARE!H59</f>
        <v>0</v>
      </c>
    </row>
    <row r="321" spans="1:7" ht="87.95" customHeight="1" x14ac:dyDescent="0.2">
      <c r="A321" s="519"/>
      <c r="B321" s="276">
        <f>CONTESTO_SOCIO_FAMILIARE!D60</f>
        <v>0</v>
      </c>
      <c r="C321" s="178">
        <v>0</v>
      </c>
      <c r="D321" s="178">
        <f>CONTESTO_SOCIO_FAMILIARE!F60</f>
        <v>0</v>
      </c>
      <c r="E321" s="178">
        <f>CONTESTO_SOCIO_FAMILIARE!G60</f>
        <v>0</v>
      </c>
      <c r="F321" s="281">
        <f>CONTESTO_SOCIO_FAMILIARE!H60</f>
        <v>0</v>
      </c>
    </row>
    <row r="322" spans="1:7" ht="87.95" customHeight="1" x14ac:dyDescent="0.2">
      <c r="A322" s="519"/>
      <c r="B322" s="276">
        <f>CONTESTO_SOCIO_FAMILIARE!D61</f>
        <v>0</v>
      </c>
      <c r="C322" s="178">
        <v>1</v>
      </c>
      <c r="D322" s="178">
        <f>CONTESTO_SOCIO_FAMILIARE!F61</f>
        <v>0</v>
      </c>
      <c r="E322" s="178">
        <f>CONTESTO_SOCIO_FAMILIARE!G61</f>
        <v>0</v>
      </c>
      <c r="F322" s="281">
        <f>CONTESTO_SOCIO_FAMILIARE!H61</f>
        <v>0</v>
      </c>
    </row>
    <row r="323" spans="1:7" ht="87.95" customHeight="1" x14ac:dyDescent="0.2">
      <c r="A323" s="519"/>
      <c r="B323" s="276">
        <f>CONTESTO_SOCIO_FAMILIARE!D62</f>
        <v>0</v>
      </c>
      <c r="C323" s="178">
        <v>2</v>
      </c>
      <c r="D323" s="178">
        <f>CONTESTO_SOCIO_FAMILIARE!F62</f>
        <v>0</v>
      </c>
      <c r="E323" s="178">
        <f>CONTESTO_SOCIO_FAMILIARE!G62</f>
        <v>0</v>
      </c>
      <c r="F323" s="281">
        <f>CONTESTO_SOCIO_FAMILIARE!H62</f>
        <v>0</v>
      </c>
    </row>
    <row r="324" spans="1:7" ht="87.95" customHeight="1" x14ac:dyDescent="0.2">
      <c r="A324" s="519"/>
      <c r="B324" s="276">
        <f>CONTESTO_SOCIO_FAMILIARE!D63</f>
        <v>0</v>
      </c>
      <c r="C324" s="178">
        <v>3</v>
      </c>
      <c r="D324" s="178">
        <f>CONTESTO_SOCIO_FAMILIARE!F63</f>
        <v>0</v>
      </c>
      <c r="E324" s="178">
        <f>CONTESTO_SOCIO_FAMILIARE!G63</f>
        <v>0</v>
      </c>
      <c r="F324" s="281">
        <f>CONTESTO_SOCIO_FAMILIARE!H63</f>
        <v>0</v>
      </c>
    </row>
    <row r="325" spans="1:7" ht="87.95" customHeight="1" x14ac:dyDescent="0.2">
      <c r="A325" s="519"/>
      <c r="B325" s="276">
        <f>CONTESTO_SOCIO_FAMILIARE!D64</f>
        <v>0</v>
      </c>
      <c r="C325" s="178">
        <v>4</v>
      </c>
      <c r="D325" s="178">
        <f>CONTESTO_SOCIO_FAMILIARE!F64</f>
        <v>0</v>
      </c>
      <c r="E325" s="178">
        <f>CONTESTO_SOCIO_FAMILIARE!G64</f>
        <v>0</v>
      </c>
      <c r="F325" s="281">
        <f>CONTESTO_SOCIO_FAMILIARE!H64</f>
        <v>0</v>
      </c>
    </row>
    <row r="326" spans="1:7" ht="87.95" customHeight="1" x14ac:dyDescent="0.2">
      <c r="A326" s="519" t="s">
        <v>204</v>
      </c>
      <c r="B326" s="276">
        <f>CONTESTO_SOCIO_FAMILIARE!D65</f>
        <v>0</v>
      </c>
      <c r="C326" s="178" t="s">
        <v>142</v>
      </c>
      <c r="D326" s="178">
        <f>CONTESTO_SOCIO_FAMILIARE!F65</f>
        <v>0</v>
      </c>
      <c r="E326" s="178">
        <f>CONTESTO_SOCIO_FAMILIARE!G65</f>
        <v>0</v>
      </c>
      <c r="F326" s="281">
        <f>CONTESTO_SOCIO_FAMILIARE!H65</f>
        <v>0</v>
      </c>
    </row>
    <row r="327" spans="1:7" ht="87.95" customHeight="1" x14ac:dyDescent="0.2">
      <c r="A327" s="519"/>
      <c r="B327" s="276">
        <f>CONTESTO_SOCIO_FAMILIARE!D66</f>
        <v>0</v>
      </c>
      <c r="C327" s="178">
        <v>0</v>
      </c>
      <c r="D327" s="178">
        <f>CONTESTO_SOCIO_FAMILIARE!F66</f>
        <v>0</v>
      </c>
      <c r="E327" s="178">
        <f>CONTESTO_SOCIO_FAMILIARE!G66</f>
        <v>0</v>
      </c>
      <c r="F327" s="281">
        <f>CONTESTO_SOCIO_FAMILIARE!H66</f>
        <v>0</v>
      </c>
    </row>
    <row r="328" spans="1:7" ht="87.95" customHeight="1" x14ac:dyDescent="0.2">
      <c r="A328" s="519"/>
      <c r="B328" s="276">
        <f>CONTESTO_SOCIO_FAMILIARE!D67</f>
        <v>0</v>
      </c>
      <c r="C328" s="178">
        <v>1</v>
      </c>
      <c r="D328" s="178">
        <f>CONTESTO_SOCIO_FAMILIARE!F67</f>
        <v>0</v>
      </c>
      <c r="E328" s="178">
        <f>CONTESTO_SOCIO_FAMILIARE!G67</f>
        <v>0</v>
      </c>
      <c r="F328" s="281">
        <f>CONTESTO_SOCIO_FAMILIARE!H67</f>
        <v>0</v>
      </c>
    </row>
    <row r="329" spans="1:7" ht="87.95" customHeight="1" x14ac:dyDescent="0.2">
      <c r="A329" s="519"/>
      <c r="B329" s="276">
        <f>CONTESTO_SOCIO_FAMILIARE!D68</f>
        <v>0</v>
      </c>
      <c r="C329" s="178">
        <v>2</v>
      </c>
      <c r="D329" s="178">
        <f>CONTESTO_SOCIO_FAMILIARE!F68</f>
        <v>0</v>
      </c>
      <c r="E329" s="178">
        <f>CONTESTO_SOCIO_FAMILIARE!G68</f>
        <v>0</v>
      </c>
      <c r="F329" s="281">
        <f>CONTESTO_SOCIO_FAMILIARE!H68</f>
        <v>0</v>
      </c>
    </row>
    <row r="330" spans="1:7" ht="87.95" customHeight="1" x14ac:dyDescent="0.2">
      <c r="A330" s="519"/>
      <c r="B330" s="276">
        <f>CONTESTO_SOCIO_FAMILIARE!D69</f>
        <v>0</v>
      </c>
      <c r="C330" s="178">
        <v>3</v>
      </c>
      <c r="D330" s="178">
        <f>CONTESTO_SOCIO_FAMILIARE!F69</f>
        <v>0</v>
      </c>
      <c r="E330" s="178">
        <f>CONTESTO_SOCIO_FAMILIARE!G69</f>
        <v>0</v>
      </c>
      <c r="F330" s="281">
        <f>CONTESTO_SOCIO_FAMILIARE!H69</f>
        <v>0</v>
      </c>
    </row>
    <row r="331" spans="1:7" ht="87.95" customHeight="1" thickBot="1" x14ac:dyDescent="0.25">
      <c r="A331" s="522"/>
      <c r="B331" s="276">
        <f>CONTESTO_SOCIO_FAMILIARE!D70</f>
        <v>0</v>
      </c>
      <c r="C331" s="178">
        <v>4</v>
      </c>
      <c r="D331" s="178">
        <f>CONTESTO_SOCIO_FAMILIARE!F70</f>
        <v>0</v>
      </c>
      <c r="E331" s="178">
        <f>CONTESTO_SOCIO_FAMILIARE!G70</f>
        <v>0</v>
      </c>
      <c r="F331" s="281">
        <f>CONTESTO_SOCIO_FAMILIARE!H70</f>
        <v>0</v>
      </c>
    </row>
    <row r="332" spans="1:7" ht="13.5" thickBot="1" x14ac:dyDescent="0.25">
      <c r="A332" s="523"/>
      <c r="B332" s="524"/>
      <c r="C332" s="524"/>
      <c r="D332" s="524"/>
      <c r="E332" s="524"/>
      <c r="F332" s="525"/>
    </row>
    <row r="333" spans="1:7" ht="52.5" customHeight="1" x14ac:dyDescent="0.35">
      <c r="A333" s="512" t="s">
        <v>205</v>
      </c>
      <c r="B333" s="512"/>
      <c r="C333" s="512"/>
      <c r="D333" s="512"/>
      <c r="E333" s="512"/>
      <c r="F333" s="512"/>
    </row>
    <row r="334" spans="1:7" x14ac:dyDescent="0.2">
      <c r="D334" s="127"/>
      <c r="E334" s="127"/>
      <c r="F334" s="127"/>
    </row>
    <row r="335" spans="1:7" x14ac:dyDescent="0.2">
      <c r="D335" s="127"/>
      <c r="E335" s="127"/>
      <c r="F335" s="127"/>
    </row>
    <row r="336" spans="1:7" ht="30.75" customHeight="1" x14ac:dyDescent="0.2">
      <c r="D336" s="509" t="s">
        <v>239</v>
      </c>
      <c r="E336" s="509"/>
      <c r="F336" s="274" t="s">
        <v>206</v>
      </c>
      <c r="G336" s="271"/>
    </row>
    <row r="337" spans="4:7" x14ac:dyDescent="0.2">
      <c r="D337" s="272"/>
      <c r="E337" s="272"/>
      <c r="F337" s="272"/>
      <c r="G337" s="273"/>
    </row>
    <row r="338" spans="4:7" ht="42.75" customHeight="1" x14ac:dyDescent="0.2">
      <c r="D338" s="510" t="s">
        <v>240</v>
      </c>
      <c r="E338" s="510"/>
      <c r="F338" s="272" t="s">
        <v>242</v>
      </c>
      <c r="G338" s="272"/>
    </row>
    <row r="341" spans="4:7" ht="33.75" customHeight="1" x14ac:dyDescent="0.2">
      <c r="D341" s="509" t="s">
        <v>241</v>
      </c>
      <c r="E341" s="509"/>
      <c r="F341" s="274" t="s">
        <v>208</v>
      </c>
      <c r="G341" s="271"/>
    </row>
    <row r="342" spans="4:7" x14ac:dyDescent="0.2">
      <c r="D342" s="273"/>
    </row>
    <row r="343" spans="4:7" ht="42.75" customHeight="1" x14ac:dyDescent="0.2">
      <c r="D343" s="511" t="s">
        <v>209</v>
      </c>
      <c r="E343" s="511"/>
      <c r="F343" s="273" t="s">
        <v>243</v>
      </c>
      <c r="G343" s="273"/>
    </row>
    <row r="346" spans="4:7" ht="26.25" x14ac:dyDescent="0.2">
      <c r="F346" s="274" t="s">
        <v>207</v>
      </c>
      <c r="G346" s="271"/>
    </row>
    <row r="347" spans="4:7" x14ac:dyDescent="0.2">
      <c r="F347" s="58"/>
    </row>
    <row r="348" spans="4:7" ht="42" customHeight="1" x14ac:dyDescent="0.2">
      <c r="F348" s="272" t="s">
        <v>240</v>
      </c>
      <c r="G348" s="272"/>
    </row>
  </sheetData>
  <sheetProtection algorithmName="SHA-512" hashValue="LX1Pe5PFqIVoOu9oFapkO1ak/jl1GW/oiI4LPkFqaypYYm8556bGbhflQJfHyUjX7YRQxtOB4MH707wHK/e+jg==" saltValue="gkoyQt0IdZ9yYWmzTKMKJw==" spinCount="100000" sheet="1" formatRows="0"/>
  <mergeCells count="62">
    <mergeCell ref="A2:A7"/>
    <mergeCell ref="A8:A13"/>
    <mergeCell ref="A230:A235"/>
    <mergeCell ref="A236:A241"/>
    <mergeCell ref="A206:A211"/>
    <mergeCell ref="A212:A217"/>
    <mergeCell ref="A218:A223"/>
    <mergeCell ref="A170:A175"/>
    <mergeCell ref="A176:A181"/>
    <mergeCell ref="A182:A187"/>
    <mergeCell ref="A224:A229"/>
    <mergeCell ref="A146:A151"/>
    <mergeCell ref="A152:A157"/>
    <mergeCell ref="A158:A163"/>
    <mergeCell ref="A164:A169"/>
    <mergeCell ref="A188:A193"/>
    <mergeCell ref="A14:A19"/>
    <mergeCell ref="A20:A25"/>
    <mergeCell ref="A26:A31"/>
    <mergeCell ref="A242:A247"/>
    <mergeCell ref="A248:A253"/>
    <mergeCell ref="A44:A49"/>
    <mergeCell ref="A50:A55"/>
    <mergeCell ref="A56:A61"/>
    <mergeCell ref="A140:A145"/>
    <mergeCell ref="A32:A37"/>
    <mergeCell ref="A38:A43"/>
    <mergeCell ref="A80:A85"/>
    <mergeCell ref="A194:A199"/>
    <mergeCell ref="A200:A205"/>
    <mergeCell ref="A86:A91"/>
    <mergeCell ref="A92:A97"/>
    <mergeCell ref="A62:A67"/>
    <mergeCell ref="A68:A73"/>
    <mergeCell ref="A74:A79"/>
    <mergeCell ref="A128:A133"/>
    <mergeCell ref="A134:A139"/>
    <mergeCell ref="A266:A271"/>
    <mergeCell ref="A272:A277"/>
    <mergeCell ref="A278:A283"/>
    <mergeCell ref="A332:F332"/>
    <mergeCell ref="A320:A325"/>
    <mergeCell ref="A326:A331"/>
    <mergeCell ref="A302:A307"/>
    <mergeCell ref="A308:A313"/>
    <mergeCell ref="A314:A319"/>
    <mergeCell ref="I3:K4"/>
    <mergeCell ref="D336:E336"/>
    <mergeCell ref="D338:E338"/>
    <mergeCell ref="D341:E341"/>
    <mergeCell ref="D343:E343"/>
    <mergeCell ref="A333:F333"/>
    <mergeCell ref="A260:A265"/>
    <mergeCell ref="A254:A259"/>
    <mergeCell ref="A98:A103"/>
    <mergeCell ref="A104:A109"/>
    <mergeCell ref="A110:A115"/>
    <mergeCell ref="A116:A121"/>
    <mergeCell ref="A122:A127"/>
    <mergeCell ref="A284:A289"/>
    <mergeCell ref="A290:A295"/>
    <mergeCell ref="A296:A301"/>
  </mergeCells>
  <pageMargins left="0.70866141732283472" right="0.70866141732283472" top="0.74803149606299213" bottom="0.74803149606299213" header="0.31496062992125984" footer="0.31496062992125984"/>
  <pageSetup paperSize="9" scale="6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E80AF-E325-41AC-85CC-98A30692812B}">
  <dimension ref="A1:D6"/>
  <sheetViews>
    <sheetView zoomScaleNormal="100" workbookViewId="0">
      <selection activeCell="I8" sqref="I8"/>
    </sheetView>
  </sheetViews>
  <sheetFormatPr defaultRowHeight="12.75" x14ac:dyDescent="0.2"/>
  <cols>
    <col min="1" max="1" width="23.85546875" customWidth="1"/>
    <col min="2" max="2" width="14.5703125" customWidth="1"/>
    <col min="3" max="3" width="18.7109375" customWidth="1"/>
    <col min="4" max="4" width="24" customWidth="1"/>
  </cols>
  <sheetData>
    <row r="1" spans="1:4" ht="15.75" thickBot="1" x14ac:dyDescent="0.3">
      <c r="A1" s="535" t="s">
        <v>249</v>
      </c>
      <c r="B1" s="536"/>
      <c r="C1" s="536"/>
      <c r="D1" s="537"/>
    </row>
    <row r="2" spans="1:4" ht="101.25" customHeight="1" thickBot="1" x14ac:dyDescent="0.25">
      <c r="A2" s="282" t="s">
        <v>245</v>
      </c>
      <c r="B2" s="283" t="s">
        <v>246</v>
      </c>
      <c r="C2" s="283" t="s">
        <v>247</v>
      </c>
      <c r="D2" s="284" t="s">
        <v>248</v>
      </c>
    </row>
    <row r="3" spans="1:4" ht="44.25" customHeight="1" x14ac:dyDescent="0.25">
      <c r="A3" s="335"/>
      <c r="B3" s="358"/>
      <c r="C3" s="358"/>
      <c r="D3" s="359"/>
    </row>
    <row r="4" spans="1:4" ht="39.75" customHeight="1" x14ac:dyDescent="0.2">
      <c r="A4" s="360"/>
      <c r="B4" s="361"/>
      <c r="C4" s="361"/>
      <c r="D4" s="362"/>
    </row>
    <row r="5" spans="1:4" ht="38.25" customHeight="1" x14ac:dyDescent="0.2">
      <c r="A5" s="360"/>
      <c r="B5" s="361"/>
      <c r="C5" s="361"/>
      <c r="D5" s="362"/>
    </row>
    <row r="6" spans="1:4" ht="39.75" customHeight="1" thickBot="1" x14ac:dyDescent="0.25">
      <c r="A6" s="363"/>
      <c r="B6" s="364"/>
      <c r="C6" s="364"/>
      <c r="D6" s="365"/>
    </row>
  </sheetData>
  <sheetProtection algorithmName="SHA-512" hashValue="hlrXZTKeZOT1AiuITJL9vQo2j2a/K9hEX0QAsy1TOehWkB7on2qafGN+SjvVQlZ/6DqWtPNQPSswHJ7Urpvjng==" saltValue="d8HKpvkzsCZIP+0pxoKJiA==" spinCount="100000" sheet="1" objects="1" scenarios="1" formatRows="0"/>
  <mergeCells count="1">
    <mergeCell ref="A1:D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061CA-57E1-465A-895D-3B13198FF02D}">
  <dimension ref="A1:G21"/>
  <sheetViews>
    <sheetView topLeftCell="A16" workbookViewId="0">
      <selection activeCell="G7" sqref="G7"/>
    </sheetView>
  </sheetViews>
  <sheetFormatPr defaultRowHeight="12.75" x14ac:dyDescent="0.2"/>
  <cols>
    <col min="1" max="1" width="28.140625" bestFit="1" customWidth="1"/>
    <col min="2" max="2" width="34.28515625" bestFit="1" customWidth="1"/>
    <col min="4" max="4" width="28.5703125" customWidth="1"/>
    <col min="5" max="5" width="88.85546875" bestFit="1" customWidth="1"/>
    <col min="7" max="7" width="30.42578125" customWidth="1"/>
  </cols>
  <sheetData>
    <row r="1" spans="1:7" ht="45" x14ac:dyDescent="0.2">
      <c r="A1" s="383" t="s">
        <v>285</v>
      </c>
      <c r="B1" s="384" t="s">
        <v>286</v>
      </c>
      <c r="C1" s="376"/>
      <c r="D1" s="383" t="s">
        <v>287</v>
      </c>
      <c r="E1" s="384" t="s">
        <v>286</v>
      </c>
      <c r="G1" s="383" t="s">
        <v>288</v>
      </c>
    </row>
    <row r="2" spans="1:7" ht="25.5" x14ac:dyDescent="0.2">
      <c r="A2" s="139" t="s">
        <v>289</v>
      </c>
      <c r="B2" s="377" t="s">
        <v>290</v>
      </c>
      <c r="C2" s="378"/>
      <c r="D2" s="142" t="s">
        <v>291</v>
      </c>
      <c r="E2" s="379" t="s">
        <v>292</v>
      </c>
      <c r="G2" s="139" t="s">
        <v>293</v>
      </c>
    </row>
    <row r="3" spans="1:7" ht="25.5" x14ac:dyDescent="0.2">
      <c r="A3" s="139" t="s">
        <v>294</v>
      </c>
      <c r="B3" s="377" t="s">
        <v>295</v>
      </c>
      <c r="C3" s="378"/>
      <c r="D3" s="142" t="s">
        <v>296</v>
      </c>
      <c r="E3" s="379" t="s">
        <v>297</v>
      </c>
      <c r="G3" s="139" t="s">
        <v>298</v>
      </c>
    </row>
    <row r="4" spans="1:7" ht="25.5" x14ac:dyDescent="0.2">
      <c r="A4" s="139" t="s">
        <v>299</v>
      </c>
      <c r="B4" s="377" t="s">
        <v>300</v>
      </c>
      <c r="C4" s="378"/>
      <c r="D4" s="380" t="s">
        <v>301</v>
      </c>
      <c r="E4" s="379" t="s">
        <v>302</v>
      </c>
      <c r="G4" s="139" t="s">
        <v>303</v>
      </c>
    </row>
    <row r="5" spans="1:7" ht="51" x14ac:dyDescent="0.2">
      <c r="A5" s="140" t="s">
        <v>304</v>
      </c>
      <c r="B5" s="377" t="s">
        <v>305</v>
      </c>
      <c r="C5" s="378"/>
      <c r="D5" s="380" t="s">
        <v>306</v>
      </c>
      <c r="E5" s="379" t="s">
        <v>307</v>
      </c>
      <c r="G5" s="139" t="s">
        <v>308</v>
      </c>
    </row>
    <row r="6" spans="1:7" ht="38.25" x14ac:dyDescent="0.2">
      <c r="A6" s="140" t="s">
        <v>309</v>
      </c>
      <c r="B6" s="377" t="s">
        <v>310</v>
      </c>
      <c r="C6" s="378"/>
      <c r="D6" s="381" t="s">
        <v>311</v>
      </c>
      <c r="E6" s="379" t="s">
        <v>312</v>
      </c>
    </row>
    <row r="7" spans="1:7" ht="51" x14ac:dyDescent="0.2">
      <c r="A7" s="139" t="s">
        <v>313</v>
      </c>
      <c r="B7" s="377" t="s">
        <v>314</v>
      </c>
      <c r="C7" s="378"/>
      <c r="D7" s="382" t="s">
        <v>315</v>
      </c>
      <c r="E7" s="379" t="s">
        <v>316</v>
      </c>
    </row>
    <row r="8" spans="1:7" ht="51" x14ac:dyDescent="0.2">
      <c r="A8" s="139" t="s">
        <v>317</v>
      </c>
      <c r="B8" s="377" t="s">
        <v>318</v>
      </c>
      <c r="C8" s="378"/>
      <c r="D8" s="382" t="s">
        <v>319</v>
      </c>
      <c r="E8" s="379" t="s">
        <v>320</v>
      </c>
    </row>
    <row r="9" spans="1:7" ht="25.5" x14ac:dyDescent="0.2">
      <c r="A9" s="139" t="s">
        <v>321</v>
      </c>
      <c r="B9" s="377" t="s">
        <v>322</v>
      </c>
      <c r="C9" s="378"/>
      <c r="D9" s="381" t="s">
        <v>323</v>
      </c>
      <c r="E9" s="379" t="s">
        <v>324</v>
      </c>
    </row>
    <row r="10" spans="1:7" x14ac:dyDescent="0.2">
      <c r="D10" s="382" t="s">
        <v>325</v>
      </c>
      <c r="E10" s="379" t="s">
        <v>326</v>
      </c>
    </row>
    <row r="11" spans="1:7" ht="25.5" x14ac:dyDescent="0.2">
      <c r="D11" s="381" t="s">
        <v>327</v>
      </c>
      <c r="E11" s="379" t="s">
        <v>328</v>
      </c>
    </row>
    <row r="12" spans="1:7" ht="30" x14ac:dyDescent="0.2">
      <c r="A12" s="383" t="s">
        <v>329</v>
      </c>
      <c r="B12" s="384" t="s">
        <v>286</v>
      </c>
      <c r="D12" s="381" t="s">
        <v>330</v>
      </c>
      <c r="E12" s="379" t="s">
        <v>331</v>
      </c>
    </row>
    <row r="13" spans="1:7" x14ac:dyDescent="0.2">
      <c r="A13" s="140" t="s">
        <v>332</v>
      </c>
      <c r="B13" s="139" t="s">
        <v>333</v>
      </c>
      <c r="D13" s="381" t="s">
        <v>334</v>
      </c>
      <c r="E13" s="379" t="s">
        <v>335</v>
      </c>
    </row>
    <row r="14" spans="1:7" ht="38.25" x14ac:dyDescent="0.2">
      <c r="A14" s="139" t="s">
        <v>336</v>
      </c>
      <c r="B14" s="140" t="s">
        <v>337</v>
      </c>
      <c r="D14" s="382" t="s">
        <v>338</v>
      </c>
      <c r="E14" s="379" t="s">
        <v>339</v>
      </c>
    </row>
    <row r="15" spans="1:7" ht="408" x14ac:dyDescent="0.2">
      <c r="A15" s="139" t="s">
        <v>340</v>
      </c>
      <c r="B15" s="140" t="s">
        <v>341</v>
      </c>
      <c r="D15" s="142" t="s">
        <v>342</v>
      </c>
      <c r="E15" s="379" t="s">
        <v>343</v>
      </c>
    </row>
    <row r="16" spans="1:7" x14ac:dyDescent="0.2">
      <c r="A16" s="139" t="s">
        <v>344</v>
      </c>
      <c r="B16" s="139" t="s">
        <v>345</v>
      </c>
      <c r="D16" s="382" t="s">
        <v>346</v>
      </c>
      <c r="E16" s="379" t="s">
        <v>347</v>
      </c>
    </row>
    <row r="17" spans="1:5" ht="51" x14ac:dyDescent="0.2">
      <c r="A17" s="140" t="s">
        <v>348</v>
      </c>
      <c r="B17" s="140" t="s">
        <v>349</v>
      </c>
      <c r="D17" s="142" t="s">
        <v>350</v>
      </c>
      <c r="E17" s="379" t="s">
        <v>351</v>
      </c>
    </row>
    <row r="18" spans="1:5" x14ac:dyDescent="0.2">
      <c r="D18" s="382" t="s">
        <v>352</v>
      </c>
      <c r="E18" s="379" t="s">
        <v>353</v>
      </c>
    </row>
    <row r="19" spans="1:5" x14ac:dyDescent="0.2">
      <c r="D19" s="382" t="s">
        <v>354</v>
      </c>
      <c r="E19" s="379" t="s">
        <v>355</v>
      </c>
    </row>
    <row r="20" spans="1:5" x14ac:dyDescent="0.2">
      <c r="D20" s="142" t="s">
        <v>356</v>
      </c>
      <c r="E20" s="379" t="s">
        <v>357</v>
      </c>
    </row>
    <row r="21" spans="1:5" x14ac:dyDescent="0.2">
      <c r="D21" s="142" t="s">
        <v>358</v>
      </c>
      <c r="E21" s="379" t="s">
        <v>359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pageSetUpPr fitToPage="1"/>
  </sheetPr>
  <dimension ref="A1:M223"/>
  <sheetViews>
    <sheetView showGridLines="0" topLeftCell="A82" zoomScale="95" zoomScaleNormal="95" workbookViewId="0">
      <selection activeCell="C33" sqref="C33"/>
    </sheetView>
  </sheetViews>
  <sheetFormatPr defaultRowHeight="12.75" x14ac:dyDescent="0.2"/>
  <cols>
    <col min="1" max="1" width="25.28515625" customWidth="1"/>
    <col min="2" max="2" width="24.42578125" customWidth="1"/>
    <col min="3" max="3" width="18.140625" style="60" customWidth="1"/>
    <col min="4" max="4" width="12.85546875" customWidth="1"/>
    <col min="5" max="5" width="9.140625" style="34"/>
    <col min="6" max="6" width="2.85546875" customWidth="1"/>
    <col min="7" max="7" width="40.28515625" customWidth="1"/>
    <col min="8" max="12" width="9.140625" style="20"/>
  </cols>
  <sheetData>
    <row r="1" spans="1:13" ht="25.5" customHeight="1" x14ac:dyDescent="0.2">
      <c r="A1" s="98" t="s">
        <v>2</v>
      </c>
      <c r="B1" s="131"/>
      <c r="C1" s="99" t="s">
        <v>56</v>
      </c>
      <c r="D1" s="100" t="s">
        <v>55</v>
      </c>
      <c r="E1" s="539" t="s">
        <v>142</v>
      </c>
      <c r="G1" s="548" t="s">
        <v>76</v>
      </c>
      <c r="H1" s="549"/>
      <c r="I1" s="549"/>
      <c r="J1" s="549"/>
      <c r="K1" s="549"/>
      <c r="L1" s="550"/>
    </row>
    <row r="2" spans="1:13" ht="25.5" customHeight="1" x14ac:dyDescent="0.2">
      <c r="A2" s="542" t="s">
        <v>100</v>
      </c>
      <c r="B2" s="79" t="s">
        <v>97</v>
      </c>
      <c r="C2" s="62">
        <f>'MINORENNE-I'!E2</f>
        <v>0</v>
      </c>
      <c r="D2" s="91"/>
      <c r="E2" s="540"/>
      <c r="H2" t="s">
        <v>142</v>
      </c>
      <c r="I2" t="s">
        <v>143</v>
      </c>
      <c r="J2" t="s">
        <v>144</v>
      </c>
      <c r="K2" t="s">
        <v>145</v>
      </c>
      <c r="L2" t="s">
        <v>146</v>
      </c>
      <c r="M2" t="s">
        <v>147</v>
      </c>
    </row>
    <row r="3" spans="1:13" ht="12.75" customHeight="1" x14ac:dyDescent="0.2">
      <c r="A3" s="542"/>
      <c r="B3" s="13" t="s">
        <v>98</v>
      </c>
      <c r="C3" s="62">
        <f>'MINORENNE-I'!E8</f>
        <v>0</v>
      </c>
      <c r="D3" s="91"/>
      <c r="E3" s="540"/>
      <c r="G3" s="81" t="s">
        <v>100</v>
      </c>
      <c r="H3" s="63" t="e">
        <f>'punteggio minore'!C6</f>
        <v>#DIV/0!</v>
      </c>
      <c r="I3" s="63" t="e">
        <f>C42</f>
        <v>#DIV/0!</v>
      </c>
      <c r="J3" s="63" t="e">
        <f>'punteggio minore'!C79</f>
        <v>#DIV/0!</v>
      </c>
      <c r="K3" s="63" t="e">
        <f>'punteggio minore'!C117</f>
        <v>#DIV/0!</v>
      </c>
      <c r="L3" s="63" t="e">
        <f>'punteggio minore'!C155</f>
        <v>#DIV/0!</v>
      </c>
      <c r="M3" s="63" t="e">
        <f>'punteggio minore'!C193</f>
        <v>#DIV/0!</v>
      </c>
    </row>
    <row r="4" spans="1:13" ht="12.75" customHeight="1" x14ac:dyDescent="0.2">
      <c r="A4" s="542"/>
      <c r="B4" s="13" t="s">
        <v>99</v>
      </c>
      <c r="C4" s="62">
        <f>'MINORENNE-I'!E14</f>
        <v>0</v>
      </c>
      <c r="D4" s="91"/>
      <c r="E4" s="540"/>
      <c r="G4" s="14" t="s">
        <v>22</v>
      </c>
      <c r="H4" s="63" t="e">
        <f>'punteggio minore'!C11</f>
        <v>#DIV/0!</v>
      </c>
      <c r="I4" s="63" t="e">
        <f>C47</f>
        <v>#DIV/0!</v>
      </c>
      <c r="J4" s="63" t="e">
        <f>'punteggio minore'!C84</f>
        <v>#DIV/0!</v>
      </c>
      <c r="K4" s="63" t="e">
        <f>'punteggio minore'!C122</f>
        <v>#DIV/0!</v>
      </c>
      <c r="L4" s="63" t="e">
        <f>'punteggio minore'!C160</f>
        <v>#DIV/0!</v>
      </c>
      <c r="M4" s="63" t="e">
        <f>'punteggio minore'!C198</f>
        <v>#DIV/0!</v>
      </c>
    </row>
    <row r="5" spans="1:13" ht="12.75" customHeight="1" x14ac:dyDescent="0.2">
      <c r="A5" s="542"/>
      <c r="B5" s="13" t="s">
        <v>136</v>
      </c>
      <c r="C5" s="62">
        <f>'MINORENNE-I'!E20</f>
        <v>0</v>
      </c>
      <c r="D5" s="91"/>
      <c r="E5" s="540"/>
      <c r="G5" s="14" t="s">
        <v>30</v>
      </c>
      <c r="H5" s="63" t="e">
        <f>'punteggio minore'!C15</f>
        <v>#DIV/0!</v>
      </c>
      <c r="I5" s="63" t="e">
        <f>C51</f>
        <v>#DIV/0!</v>
      </c>
      <c r="J5" s="63" t="e">
        <f>'punteggio minore'!C88</f>
        <v>#DIV/0!</v>
      </c>
      <c r="K5" s="63" t="e">
        <f>'punteggio minore'!C126</f>
        <v>#DIV/0!</v>
      </c>
      <c r="L5" s="63" t="e">
        <f>'punteggio minore'!C164</f>
        <v>#DIV/0!</v>
      </c>
      <c r="M5" s="63" t="e">
        <f>'punteggio minore'!C202</f>
        <v>#DIV/0!</v>
      </c>
    </row>
    <row r="6" spans="1:13" ht="12.75" customHeight="1" x14ac:dyDescent="0.2">
      <c r="A6" s="101"/>
      <c r="B6" s="30"/>
      <c r="C6" s="31" t="e">
        <f>SUM(C2:C5)/COUNTIF(C2:C5,"&gt;0")</f>
        <v>#DIV/0!</v>
      </c>
      <c r="D6" s="31" t="e">
        <f>C6*5.33</f>
        <v>#DIV/0!</v>
      </c>
      <c r="E6" s="540"/>
      <c r="G6" s="14" t="s">
        <v>32</v>
      </c>
      <c r="H6" s="63" t="e">
        <f>'punteggio minore'!C18</f>
        <v>#DIV/0!</v>
      </c>
      <c r="I6" s="63" t="e">
        <f>C54</f>
        <v>#DIV/0!</v>
      </c>
      <c r="J6" s="63" t="e">
        <f>'punteggio minore'!C91</f>
        <v>#DIV/0!</v>
      </c>
      <c r="K6" s="63" t="e">
        <f>'punteggio minore'!C129</f>
        <v>#DIV/0!</v>
      </c>
      <c r="L6" s="63" t="e">
        <f>'punteggio minore'!C167</f>
        <v>#DIV/0!</v>
      </c>
      <c r="M6" s="63" t="e">
        <f>'punteggio minore'!C205</f>
        <v>#DIV/0!</v>
      </c>
    </row>
    <row r="7" spans="1:13" ht="12.75" customHeight="1" x14ac:dyDescent="0.2">
      <c r="A7" s="543" t="s">
        <v>22</v>
      </c>
      <c r="B7" s="9" t="s">
        <v>23</v>
      </c>
      <c r="C7" s="62">
        <f>'MINORENNE-I'!E27</f>
        <v>0</v>
      </c>
      <c r="D7" s="91"/>
      <c r="E7" s="540"/>
      <c r="G7" s="14" t="s">
        <v>18</v>
      </c>
      <c r="H7" s="63">
        <f>'punteggio minore'!C20</f>
        <v>0</v>
      </c>
      <c r="I7" s="63">
        <f>C56</f>
        <v>0</v>
      </c>
      <c r="J7" s="63">
        <f>'punteggio minore'!C93</f>
        <v>0</v>
      </c>
      <c r="K7" s="63">
        <f>'punteggio minore'!C131</f>
        <v>0</v>
      </c>
      <c r="L7" s="63">
        <f>'punteggio minore'!C169</f>
        <v>0</v>
      </c>
      <c r="M7" s="63">
        <f>'punteggio minore'!C207</f>
        <v>0</v>
      </c>
    </row>
    <row r="8" spans="1:13" ht="12.75" customHeight="1" x14ac:dyDescent="0.2">
      <c r="A8" s="543"/>
      <c r="B8" s="9" t="s">
        <v>24</v>
      </c>
      <c r="C8" s="62">
        <f>'MINORENNE-I'!E33</f>
        <v>0</v>
      </c>
      <c r="D8" s="91"/>
      <c r="E8" s="540"/>
      <c r="G8" s="14" t="s">
        <v>57</v>
      </c>
      <c r="H8" s="63" t="e">
        <f>'punteggio minore'!C26</f>
        <v>#DIV/0!</v>
      </c>
      <c r="I8" s="63" t="e">
        <f>C62</f>
        <v>#DIV/0!</v>
      </c>
      <c r="J8" s="63" t="e">
        <f>'punteggio minore'!C99</f>
        <v>#DIV/0!</v>
      </c>
      <c r="K8" s="63" t="e">
        <f>'punteggio minore'!C137</f>
        <v>#DIV/0!</v>
      </c>
      <c r="L8" s="63" t="e">
        <f>'punteggio minore'!C175</f>
        <v>#DIV/0!</v>
      </c>
      <c r="M8" s="63" t="e">
        <f>'punteggio minore'!C213</f>
        <v>#DIV/0!</v>
      </c>
    </row>
    <row r="9" spans="1:13" ht="12.75" customHeight="1" x14ac:dyDescent="0.2">
      <c r="A9" s="543"/>
      <c r="B9" s="10" t="s">
        <v>41</v>
      </c>
      <c r="C9" s="62">
        <f>'MINORENNE-I'!E39</f>
        <v>0</v>
      </c>
      <c r="D9" s="91"/>
      <c r="E9" s="540"/>
      <c r="G9" s="14" t="s">
        <v>1</v>
      </c>
      <c r="H9" s="63" t="e">
        <f>'punteggio minore'!C29</f>
        <v>#DIV/0!</v>
      </c>
      <c r="I9" s="63" t="e">
        <f>C65</f>
        <v>#DIV/0!</v>
      </c>
      <c r="J9" s="63" t="e">
        <f>'punteggio minore'!C102</f>
        <v>#DIV/0!</v>
      </c>
      <c r="K9" s="63" t="e">
        <f>'punteggio minore'!C140</f>
        <v>#DIV/0!</v>
      </c>
      <c r="L9" s="63" t="e">
        <f>'punteggio minore'!C178</f>
        <v>#DIV/0!</v>
      </c>
      <c r="M9" s="63" t="e">
        <f>'punteggio minore'!C216</f>
        <v>#DIV/0!</v>
      </c>
    </row>
    <row r="10" spans="1:13" ht="12.75" customHeight="1" x14ac:dyDescent="0.2">
      <c r="A10" s="543"/>
      <c r="B10" s="9" t="s">
        <v>29</v>
      </c>
      <c r="C10" s="62">
        <f>'MINORENNE-I'!E45</f>
        <v>0</v>
      </c>
      <c r="D10" s="91"/>
      <c r="E10" s="540"/>
      <c r="G10" s="14" t="s">
        <v>137</v>
      </c>
      <c r="H10" s="63">
        <f>'punteggio minore'!C33</f>
        <v>0</v>
      </c>
      <c r="I10" s="63" t="e">
        <f>C69</f>
        <v>#DIV/0!</v>
      </c>
      <c r="J10" s="63" t="e">
        <f>'punteggio minore'!C106</f>
        <v>#DIV/0!</v>
      </c>
      <c r="K10" s="63" t="e">
        <f>'punteggio minore'!C144</f>
        <v>#DIV/0!</v>
      </c>
      <c r="L10" s="63" t="e">
        <f>'punteggio minore'!C182</f>
        <v>#DIV/0!</v>
      </c>
      <c r="M10" s="63" t="e">
        <f>'punteggio minore'!C220</f>
        <v>#DIV/0!</v>
      </c>
    </row>
    <row r="11" spans="1:13" ht="12.75" customHeight="1" x14ac:dyDescent="0.2">
      <c r="A11" s="101"/>
      <c r="B11" s="30"/>
      <c r="C11" s="31" t="e">
        <f>SUM(C7:C10)/COUNTIF(C7:C10,"&gt;0")</f>
        <v>#DIV/0!</v>
      </c>
      <c r="D11" s="31" t="e">
        <f>C11*0.83</f>
        <v>#DIV/0!</v>
      </c>
      <c r="E11" s="540"/>
    </row>
    <row r="12" spans="1:13" ht="12.75" customHeight="1" x14ac:dyDescent="0.2">
      <c r="A12" s="542" t="s">
        <v>30</v>
      </c>
      <c r="B12" s="11" t="s">
        <v>8</v>
      </c>
      <c r="C12" s="62">
        <f>'MINORENNE-I'!E52</f>
        <v>0</v>
      </c>
      <c r="D12" s="91"/>
      <c r="E12" s="540"/>
    </row>
    <row r="13" spans="1:13" ht="12.75" customHeight="1" x14ac:dyDescent="0.2">
      <c r="A13" s="542"/>
      <c r="B13" s="11" t="s">
        <v>31</v>
      </c>
      <c r="C13" s="62">
        <f>'MINORENNE-I'!E58</f>
        <v>0</v>
      </c>
      <c r="D13" s="91"/>
      <c r="E13" s="540"/>
    </row>
    <row r="14" spans="1:13" ht="12.75" customHeight="1" x14ac:dyDescent="0.2">
      <c r="A14" s="542"/>
      <c r="B14" s="11" t="s">
        <v>4</v>
      </c>
      <c r="C14" s="62">
        <f>'MINORENNE-I'!E64</f>
        <v>0</v>
      </c>
      <c r="D14" s="91"/>
      <c r="E14" s="540"/>
    </row>
    <row r="15" spans="1:13" ht="12.75" customHeight="1" x14ac:dyDescent="0.2">
      <c r="A15" s="101"/>
      <c r="B15" s="30"/>
      <c r="C15" s="31" t="e">
        <f>SUM(C12:C14)/COUNTIF(C12:C14,"&gt;0")</f>
        <v>#DIV/0!</v>
      </c>
      <c r="D15" s="31" t="e">
        <f>C15*4.83</f>
        <v>#DIV/0!</v>
      </c>
      <c r="E15" s="540"/>
    </row>
    <row r="16" spans="1:13" ht="12.75" customHeight="1" x14ac:dyDescent="0.2">
      <c r="A16" s="542" t="s">
        <v>32</v>
      </c>
      <c r="B16" s="79" t="s">
        <v>92</v>
      </c>
      <c r="C16" s="62">
        <f>'MINORENNE-I'!E71</f>
        <v>0</v>
      </c>
      <c r="D16" s="91"/>
      <c r="E16" s="540"/>
    </row>
    <row r="17" spans="1:5" ht="12.75" customHeight="1" x14ac:dyDescent="0.2">
      <c r="A17" s="542"/>
      <c r="B17" s="11" t="s">
        <v>4</v>
      </c>
      <c r="C17" s="62">
        <f>'MINORENNE-I'!E77</f>
        <v>0</v>
      </c>
      <c r="D17" s="91"/>
      <c r="E17" s="540"/>
    </row>
    <row r="18" spans="1:5" ht="12.75" customHeight="1" x14ac:dyDescent="0.2">
      <c r="A18" s="101"/>
      <c r="B18" s="30"/>
      <c r="C18" s="31" t="e">
        <f>SUM(C16:C17)/COUNTIF(C16:C17,"&gt;0")</f>
        <v>#DIV/0!</v>
      </c>
      <c r="D18" s="31" t="e">
        <f>C18*3</f>
        <v>#DIV/0!</v>
      </c>
      <c r="E18" s="540"/>
    </row>
    <row r="19" spans="1:5" ht="39.75" customHeight="1" x14ac:dyDescent="0.2">
      <c r="A19" s="102" t="s">
        <v>18</v>
      </c>
      <c r="B19" s="12" t="s">
        <v>101</v>
      </c>
      <c r="C19" s="62">
        <f>'MINORENNE-I'!E84</f>
        <v>0</v>
      </c>
      <c r="D19" s="91"/>
      <c r="E19" s="540"/>
    </row>
    <row r="20" spans="1:5" ht="12.75" customHeight="1" x14ac:dyDescent="0.2">
      <c r="A20" s="101"/>
      <c r="B20" s="30"/>
      <c r="C20" s="31">
        <f>AVERAGE(C19)</f>
        <v>0</v>
      </c>
      <c r="D20" s="31">
        <f>C20*1.17</f>
        <v>0</v>
      </c>
      <c r="E20" s="540"/>
    </row>
    <row r="21" spans="1:5" ht="12.75" customHeight="1" x14ac:dyDescent="0.2">
      <c r="A21" s="542" t="s">
        <v>57</v>
      </c>
      <c r="B21" s="11" t="s">
        <v>25</v>
      </c>
      <c r="C21" s="62">
        <f>'MINORENNE-I'!E91</f>
        <v>0</v>
      </c>
      <c r="D21" s="91"/>
      <c r="E21" s="540"/>
    </row>
    <row r="22" spans="1:5" ht="12.75" customHeight="1" x14ac:dyDescent="0.2">
      <c r="A22" s="542"/>
      <c r="B22" s="9" t="s">
        <v>26</v>
      </c>
      <c r="C22" s="62">
        <f>'MINORENNE-I'!E97</f>
        <v>0</v>
      </c>
      <c r="D22" s="91"/>
      <c r="E22" s="540"/>
    </row>
    <row r="23" spans="1:5" ht="12.75" customHeight="1" x14ac:dyDescent="0.2">
      <c r="A23" s="542"/>
      <c r="B23" s="9" t="s">
        <v>27</v>
      </c>
      <c r="C23" s="62">
        <f>'MINORENNE-I'!E103</f>
        <v>0</v>
      </c>
      <c r="D23" s="91"/>
      <c r="E23" s="540"/>
    </row>
    <row r="24" spans="1:5" ht="12.75" customHeight="1" x14ac:dyDescent="0.2">
      <c r="A24" s="542"/>
      <c r="B24" s="13" t="s">
        <v>51</v>
      </c>
      <c r="C24" s="62">
        <f>'MINORENNE-I'!E109</f>
        <v>0</v>
      </c>
      <c r="D24" s="91"/>
      <c r="E24" s="540"/>
    </row>
    <row r="25" spans="1:5" ht="12.75" customHeight="1" x14ac:dyDescent="0.2">
      <c r="A25" s="542"/>
      <c r="B25" s="13" t="s">
        <v>83</v>
      </c>
      <c r="C25" s="62">
        <f>'MINORENNE-I'!E115</f>
        <v>0</v>
      </c>
      <c r="D25" s="91"/>
      <c r="E25" s="540"/>
    </row>
    <row r="26" spans="1:5" ht="12.75" customHeight="1" x14ac:dyDescent="0.2">
      <c r="A26" s="101"/>
      <c r="B26" s="82"/>
      <c r="C26" s="80" t="e">
        <f>SUM(C21:C25)/COUNTIF(C21:C25,"&gt;0")</f>
        <v>#DIV/0!</v>
      </c>
      <c r="D26" s="31" t="e">
        <f>C26*5.83</f>
        <v>#DIV/0!</v>
      </c>
      <c r="E26" s="540"/>
    </row>
    <row r="27" spans="1:5" ht="12.75" customHeight="1" x14ac:dyDescent="0.2">
      <c r="A27" s="545" t="s">
        <v>1</v>
      </c>
      <c r="B27" s="13" t="s">
        <v>33</v>
      </c>
      <c r="C27" s="62">
        <f>'MINORENNE-I'!E122</f>
        <v>0</v>
      </c>
      <c r="D27" s="91"/>
      <c r="E27" s="540"/>
    </row>
    <row r="28" spans="1:5" ht="12.75" customHeight="1" x14ac:dyDescent="0.2">
      <c r="A28" s="546"/>
      <c r="B28" s="9" t="s">
        <v>28</v>
      </c>
      <c r="C28" s="62">
        <f>'MINORENNE-I'!E128</f>
        <v>0</v>
      </c>
      <c r="D28" s="91"/>
      <c r="E28" s="540"/>
    </row>
    <row r="29" spans="1:5" ht="12.75" customHeight="1" x14ac:dyDescent="0.2">
      <c r="A29" s="103"/>
      <c r="B29" s="32"/>
      <c r="C29" s="33" t="e">
        <f>SUM(C27:C28)/COUNTIF(C27:C28,"&gt;0")</f>
        <v>#DIV/0!</v>
      </c>
      <c r="D29" s="33" t="e">
        <f>C29*3.67</f>
        <v>#DIV/0!</v>
      </c>
      <c r="E29" s="540"/>
    </row>
    <row r="30" spans="1:5" ht="12.75" customHeight="1" x14ac:dyDescent="0.2">
      <c r="A30" s="545" t="s">
        <v>137</v>
      </c>
      <c r="B30" s="11" t="s">
        <v>8</v>
      </c>
      <c r="C30" s="62">
        <f>'MINORENNE-I'!E135</f>
        <v>0</v>
      </c>
      <c r="D30" s="91"/>
      <c r="E30" s="540"/>
    </row>
    <row r="31" spans="1:5" ht="12.75" customHeight="1" x14ac:dyDescent="0.2">
      <c r="A31" s="546"/>
      <c r="B31" s="11" t="s">
        <v>31</v>
      </c>
      <c r="C31" s="62">
        <f>'MINORENNE-I'!E141</f>
        <v>0</v>
      </c>
      <c r="D31" s="91"/>
      <c r="E31" s="540"/>
    </row>
    <row r="32" spans="1:5" ht="12.75" customHeight="1" x14ac:dyDescent="0.2">
      <c r="A32" s="546"/>
      <c r="B32" s="11" t="s">
        <v>4</v>
      </c>
      <c r="C32" s="62">
        <f>'MINORENNE-I'!E147</f>
        <v>0</v>
      </c>
      <c r="D32" s="91"/>
      <c r="E32" s="540"/>
    </row>
    <row r="33" spans="1:12" ht="12.75" customHeight="1" x14ac:dyDescent="0.2">
      <c r="A33" s="103"/>
      <c r="B33" s="32"/>
      <c r="C33" s="33">
        <f>IF(C30+C31+C32&gt;0,SUM(C30+C31+C32)/COUNTIF(C30:C32,"&gt;0"),0)</f>
        <v>0</v>
      </c>
      <c r="D33" s="33">
        <f>C33*3.33</f>
        <v>0</v>
      </c>
      <c r="E33" s="540"/>
    </row>
    <row r="34" spans="1:12" ht="12.75" customHeight="1" thickBot="1" x14ac:dyDescent="0.25">
      <c r="A34" s="104" t="s">
        <v>43</v>
      </c>
      <c r="B34" s="544" t="e">
        <f>(D6+D11+D15+D18+D20+D26+D29+D33)/28</f>
        <v>#DIV/0!</v>
      </c>
      <c r="C34" s="538"/>
      <c r="D34" s="538"/>
      <c r="E34" s="541"/>
    </row>
    <row r="35" spans="1:12" s="93" customFormat="1" ht="18.75" customHeight="1" x14ac:dyDescent="0.2">
      <c r="A35" s="97"/>
      <c r="B35" s="96"/>
      <c r="C35" s="96"/>
      <c r="D35" s="96"/>
      <c r="E35" s="92"/>
      <c r="G35"/>
      <c r="H35" s="20"/>
      <c r="I35" s="20"/>
      <c r="J35" s="20"/>
      <c r="K35" s="20"/>
      <c r="L35" s="20"/>
    </row>
    <row r="36" spans="1:12" s="93" customFormat="1" ht="15.75" customHeight="1" thickBot="1" x14ac:dyDescent="0.25">
      <c r="A36" s="97"/>
      <c r="B36" s="96"/>
      <c r="C36" s="96"/>
      <c r="D36" s="96"/>
      <c r="E36" s="92"/>
      <c r="H36" s="94"/>
      <c r="I36" s="94"/>
      <c r="J36" s="94"/>
      <c r="K36" s="94"/>
      <c r="L36" s="94"/>
    </row>
    <row r="37" spans="1:12" s="93" customFormat="1" ht="28.5" customHeight="1" x14ac:dyDescent="0.2">
      <c r="A37" s="98" t="s">
        <v>2</v>
      </c>
      <c r="B37" s="131"/>
      <c r="C37" s="105" t="s">
        <v>56</v>
      </c>
      <c r="D37" s="106" t="s">
        <v>55</v>
      </c>
      <c r="E37" s="539" t="s">
        <v>148</v>
      </c>
      <c r="H37" s="94"/>
      <c r="I37" s="94"/>
      <c r="J37" s="94"/>
      <c r="K37" s="94"/>
      <c r="L37" s="94"/>
    </row>
    <row r="38" spans="1:12" s="93" customFormat="1" ht="28.5" customHeight="1" x14ac:dyDescent="0.2">
      <c r="A38" s="107" t="s">
        <v>100</v>
      </c>
      <c r="B38" s="79" t="s">
        <v>97</v>
      </c>
      <c r="C38" s="62">
        <f>'MINORENNE-I'!E3</f>
        <v>0</v>
      </c>
      <c r="D38" s="77"/>
      <c r="E38" s="540"/>
      <c r="H38" s="94"/>
      <c r="I38" s="94"/>
      <c r="J38" s="94"/>
      <c r="K38" s="94"/>
      <c r="L38" s="94"/>
    </row>
    <row r="39" spans="1:12" s="93" customFormat="1" ht="12.75" customHeight="1" x14ac:dyDescent="0.2">
      <c r="A39" s="108"/>
      <c r="B39" s="13" t="s">
        <v>98</v>
      </c>
      <c r="C39" s="62">
        <f>'MINORENNE-I'!E9</f>
        <v>0</v>
      </c>
      <c r="D39" s="77"/>
      <c r="E39" s="540"/>
      <c r="H39" s="94"/>
      <c r="I39" s="94"/>
      <c r="J39" s="94"/>
      <c r="K39" s="94"/>
      <c r="L39" s="94"/>
    </row>
    <row r="40" spans="1:12" ht="17.25" customHeight="1" x14ac:dyDescent="0.2">
      <c r="A40" s="108"/>
      <c r="B40" s="13" t="s">
        <v>99</v>
      </c>
      <c r="C40" s="62">
        <f>'MINORENNE-I'!E15</f>
        <v>0</v>
      </c>
      <c r="D40" s="77"/>
      <c r="E40" s="540"/>
      <c r="G40" s="93"/>
      <c r="H40" s="94"/>
      <c r="I40" s="94"/>
      <c r="J40" s="94"/>
      <c r="K40" s="94"/>
      <c r="L40" s="94"/>
    </row>
    <row r="41" spans="1:12" ht="17.25" customHeight="1" x14ac:dyDescent="0.2">
      <c r="A41" s="108"/>
      <c r="B41" s="13" t="s">
        <v>136</v>
      </c>
      <c r="C41" s="62">
        <f>'MINORENNE-I'!E21</f>
        <v>0</v>
      </c>
      <c r="D41" s="77"/>
      <c r="E41" s="540"/>
    </row>
    <row r="42" spans="1:12" ht="12.75" customHeight="1" x14ac:dyDescent="0.2">
      <c r="A42" s="101"/>
      <c r="B42" s="30"/>
      <c r="C42" s="31" t="e">
        <f>SUM(C38:C41)/COUNTIF(C38:C41,"&gt;0")</f>
        <v>#DIV/0!</v>
      </c>
      <c r="D42" s="31" t="e">
        <f>C42*5.33</f>
        <v>#DIV/0!</v>
      </c>
      <c r="E42" s="540"/>
    </row>
    <row r="43" spans="1:12" ht="12.75" customHeight="1" x14ac:dyDescent="0.2">
      <c r="A43" s="543" t="s">
        <v>22</v>
      </c>
      <c r="B43" s="9" t="s">
        <v>23</v>
      </c>
      <c r="C43" s="62">
        <f>'MINORENNE-I'!E28</f>
        <v>0</v>
      </c>
      <c r="D43" s="77"/>
      <c r="E43" s="540"/>
    </row>
    <row r="44" spans="1:12" ht="12.75" customHeight="1" x14ac:dyDescent="0.2">
      <c r="A44" s="543"/>
      <c r="B44" s="9" t="s">
        <v>24</v>
      </c>
      <c r="C44" s="62">
        <f>'MINORENNE-I'!E34</f>
        <v>0</v>
      </c>
      <c r="D44" s="77"/>
      <c r="E44" s="540"/>
    </row>
    <row r="45" spans="1:12" ht="12.75" customHeight="1" x14ac:dyDescent="0.2">
      <c r="A45" s="543"/>
      <c r="B45" s="10" t="s">
        <v>41</v>
      </c>
      <c r="C45" s="62">
        <f>'MINORENNE-I'!E40</f>
        <v>0</v>
      </c>
      <c r="D45" s="77"/>
      <c r="E45" s="540"/>
    </row>
    <row r="46" spans="1:12" ht="12.75" customHeight="1" x14ac:dyDescent="0.2">
      <c r="A46" s="543"/>
      <c r="B46" s="9" t="s">
        <v>29</v>
      </c>
      <c r="C46" s="62">
        <f>'MINORENNE-I'!E46</f>
        <v>0</v>
      </c>
      <c r="D46" s="77"/>
      <c r="E46" s="540"/>
    </row>
    <row r="47" spans="1:12" ht="12.75" customHeight="1" x14ac:dyDescent="0.2">
      <c r="A47" s="101"/>
      <c r="B47" s="30"/>
      <c r="C47" s="31" t="e">
        <f>SUM(C43:C46)/COUNTIF(C43:C46,"&gt;0")</f>
        <v>#DIV/0!</v>
      </c>
      <c r="D47" s="31" t="e">
        <f>C47*0.83</f>
        <v>#DIV/0!</v>
      </c>
      <c r="E47" s="540"/>
    </row>
    <row r="48" spans="1:12" ht="12.75" customHeight="1" x14ac:dyDescent="0.2">
      <c r="A48" s="542" t="s">
        <v>30</v>
      </c>
      <c r="B48" s="11" t="s">
        <v>8</v>
      </c>
      <c r="C48" s="62">
        <f>'MINORENNE-I'!E53</f>
        <v>0</v>
      </c>
      <c r="D48" s="77"/>
      <c r="E48" s="540"/>
    </row>
    <row r="49" spans="1:5" ht="12.75" customHeight="1" x14ac:dyDescent="0.2">
      <c r="A49" s="542"/>
      <c r="B49" s="11" t="s">
        <v>31</v>
      </c>
      <c r="C49" s="62">
        <f>'MINORENNE-I'!E59</f>
        <v>0</v>
      </c>
      <c r="D49" s="77"/>
      <c r="E49" s="540"/>
    </row>
    <row r="50" spans="1:5" ht="12.75" customHeight="1" x14ac:dyDescent="0.2">
      <c r="A50" s="542"/>
      <c r="B50" s="11" t="s">
        <v>4</v>
      </c>
      <c r="C50" s="62">
        <f>'MINORENNE-I'!E65</f>
        <v>0</v>
      </c>
      <c r="D50" s="77"/>
      <c r="E50" s="540"/>
    </row>
    <row r="51" spans="1:5" ht="12.75" customHeight="1" x14ac:dyDescent="0.2">
      <c r="A51" s="101"/>
      <c r="B51" s="30"/>
      <c r="C51" s="31" t="e">
        <f>SUM(C48:C50)/COUNTIF(C48:C50,"&gt;0")</f>
        <v>#DIV/0!</v>
      </c>
      <c r="D51" s="31" t="e">
        <f>C51*4.83</f>
        <v>#DIV/0!</v>
      </c>
      <c r="E51" s="540"/>
    </row>
    <row r="52" spans="1:5" ht="12.75" customHeight="1" x14ac:dyDescent="0.2">
      <c r="A52" s="542" t="s">
        <v>32</v>
      </c>
      <c r="B52" s="79" t="s">
        <v>92</v>
      </c>
      <c r="C52" s="62">
        <f>'MINORENNE-I'!E72</f>
        <v>0</v>
      </c>
      <c r="D52" s="77"/>
      <c r="E52" s="540"/>
    </row>
    <row r="53" spans="1:5" ht="12.75" customHeight="1" x14ac:dyDescent="0.2">
      <c r="A53" s="542"/>
      <c r="B53" s="11" t="s">
        <v>4</v>
      </c>
      <c r="C53" s="62">
        <f>'MINORENNE-I'!E78</f>
        <v>0</v>
      </c>
      <c r="D53" s="77"/>
      <c r="E53" s="540"/>
    </row>
    <row r="54" spans="1:5" ht="12.75" customHeight="1" x14ac:dyDescent="0.2">
      <c r="A54" s="101"/>
      <c r="B54" s="30"/>
      <c r="C54" s="31" t="e">
        <f>SUM(C52:C53)/COUNTIF(C52:C53,"&gt;0")</f>
        <v>#DIV/0!</v>
      </c>
      <c r="D54" s="31" t="e">
        <f>C54*3</f>
        <v>#DIV/0!</v>
      </c>
      <c r="E54" s="540"/>
    </row>
    <row r="55" spans="1:5" ht="40.5" customHeight="1" x14ac:dyDescent="0.2">
      <c r="A55" s="102" t="s">
        <v>18</v>
      </c>
      <c r="B55" s="12" t="s">
        <v>101</v>
      </c>
      <c r="C55" s="62">
        <f>'MINORENNE-I'!E85</f>
        <v>0</v>
      </c>
      <c r="D55" s="77"/>
      <c r="E55" s="540"/>
    </row>
    <row r="56" spans="1:5" ht="12.75" customHeight="1" x14ac:dyDescent="0.2">
      <c r="A56" s="103"/>
      <c r="B56" s="30"/>
      <c r="C56" s="31">
        <f>AVERAGE(C55)</f>
        <v>0</v>
      </c>
      <c r="D56" s="31">
        <f>C56*1.17</f>
        <v>0</v>
      </c>
      <c r="E56" s="540"/>
    </row>
    <row r="57" spans="1:5" ht="24" customHeight="1" x14ac:dyDescent="0.2">
      <c r="A57" s="551" t="s">
        <v>57</v>
      </c>
      <c r="B57" s="11" t="s">
        <v>25</v>
      </c>
      <c r="C57" s="62">
        <f>'MINORENNE-I'!E92</f>
        <v>0</v>
      </c>
      <c r="D57" s="77"/>
      <c r="E57" s="540"/>
    </row>
    <row r="58" spans="1:5" ht="20.25" customHeight="1" x14ac:dyDescent="0.2">
      <c r="A58" s="552"/>
      <c r="B58" s="9" t="s">
        <v>26</v>
      </c>
      <c r="C58" s="62">
        <f>'MINORENNE-I'!E98</f>
        <v>0</v>
      </c>
      <c r="D58" s="77"/>
      <c r="E58" s="540"/>
    </row>
    <row r="59" spans="1:5" ht="12.75" customHeight="1" x14ac:dyDescent="0.2">
      <c r="A59" s="552"/>
      <c r="B59" s="9" t="s">
        <v>27</v>
      </c>
      <c r="C59" s="62">
        <f>'MINORENNE-I'!E104</f>
        <v>0</v>
      </c>
      <c r="D59" s="77"/>
      <c r="E59" s="540"/>
    </row>
    <row r="60" spans="1:5" ht="12.75" customHeight="1" x14ac:dyDescent="0.2">
      <c r="A60" s="552"/>
      <c r="B60" s="13" t="s">
        <v>51</v>
      </c>
      <c r="C60" s="62">
        <f>'MINORENNE-I'!E110</f>
        <v>0</v>
      </c>
      <c r="D60" s="77"/>
      <c r="E60" s="540"/>
    </row>
    <row r="61" spans="1:5" ht="12.75" customHeight="1" x14ac:dyDescent="0.2">
      <c r="A61" s="552"/>
      <c r="B61" s="13" t="s">
        <v>83</v>
      </c>
      <c r="C61" s="62">
        <f>'MINORENNE-I'!E116</f>
        <v>0</v>
      </c>
      <c r="D61" s="77"/>
      <c r="E61" s="540"/>
    </row>
    <row r="62" spans="1:5" ht="12.75" customHeight="1" x14ac:dyDescent="0.2">
      <c r="A62" s="109"/>
      <c r="B62" s="82"/>
      <c r="C62" s="80" t="e">
        <f>SUM(C57:C61)/COUNTIF(C57:C61,"&gt;0")</f>
        <v>#DIV/0!</v>
      </c>
      <c r="D62" s="80" t="e">
        <f>C62*5.83</f>
        <v>#DIV/0!</v>
      </c>
      <c r="E62" s="540"/>
    </row>
    <row r="63" spans="1:5" ht="12.75" customHeight="1" x14ac:dyDescent="0.2">
      <c r="A63" s="545" t="s">
        <v>1</v>
      </c>
      <c r="B63" s="13" t="s">
        <v>33</v>
      </c>
      <c r="C63" s="62">
        <f>'MINORENNE-I'!E123</f>
        <v>0</v>
      </c>
      <c r="D63" s="77"/>
      <c r="E63" s="540"/>
    </row>
    <row r="64" spans="1:5" ht="12.75" customHeight="1" x14ac:dyDescent="0.2">
      <c r="A64" s="546"/>
      <c r="B64" s="9" t="s">
        <v>28</v>
      </c>
      <c r="C64" s="62">
        <f>'MINORENNE-I'!E129</f>
        <v>0</v>
      </c>
      <c r="D64" s="77"/>
      <c r="E64" s="540"/>
    </row>
    <row r="65" spans="1:5" ht="12.75" customHeight="1" x14ac:dyDescent="0.2">
      <c r="A65" s="103"/>
      <c r="B65" s="32"/>
      <c r="C65" s="33" t="e">
        <f>SUM(C63:C64)/COUNTIF(C63:C64,"&gt;0")</f>
        <v>#DIV/0!</v>
      </c>
      <c r="D65" s="33" t="e">
        <f>C65*3.67</f>
        <v>#DIV/0!</v>
      </c>
      <c r="E65" s="540"/>
    </row>
    <row r="66" spans="1:5" ht="12.75" customHeight="1" x14ac:dyDescent="0.2">
      <c r="A66" s="545" t="s">
        <v>137</v>
      </c>
      <c r="B66" s="11" t="s">
        <v>8</v>
      </c>
      <c r="C66" s="62">
        <f>'MINORENNE-I'!E136</f>
        <v>0</v>
      </c>
      <c r="D66" s="77"/>
      <c r="E66" s="540"/>
    </row>
    <row r="67" spans="1:5" ht="12.75" customHeight="1" x14ac:dyDescent="0.2">
      <c r="A67" s="546"/>
      <c r="B67" s="11" t="s">
        <v>31</v>
      </c>
      <c r="C67" s="62">
        <f>'MINORENNE-I'!E142</f>
        <v>0</v>
      </c>
      <c r="D67" s="77"/>
      <c r="E67" s="540"/>
    </row>
    <row r="68" spans="1:5" ht="12.75" customHeight="1" x14ac:dyDescent="0.2">
      <c r="A68" s="546"/>
      <c r="B68" s="11" t="s">
        <v>4</v>
      </c>
      <c r="C68" s="62">
        <f>'MINORENNE-I'!E148</f>
        <v>0</v>
      </c>
      <c r="D68" s="77"/>
      <c r="E68" s="540"/>
    </row>
    <row r="69" spans="1:5" ht="12.75" customHeight="1" x14ac:dyDescent="0.2">
      <c r="A69" s="103"/>
      <c r="B69" s="32"/>
      <c r="C69" s="33" t="e">
        <f>SUM(C66:C68)/COUNTIF(C66:C68,"&gt;0")</f>
        <v>#DIV/0!</v>
      </c>
      <c r="D69" s="33" t="e">
        <f>C69*3.33</f>
        <v>#DIV/0!</v>
      </c>
      <c r="E69" s="540"/>
    </row>
    <row r="70" spans="1:5" ht="12.75" customHeight="1" thickBot="1" x14ac:dyDescent="0.25">
      <c r="A70" s="104" t="s">
        <v>43</v>
      </c>
      <c r="B70" s="547" t="e">
        <f>(D42+D47+D51+D54+D56+D62+D65+D69)/28</f>
        <v>#DIV/0!</v>
      </c>
      <c r="C70" s="547"/>
      <c r="D70" s="547"/>
      <c r="E70" s="541"/>
    </row>
    <row r="71" spans="1:5" ht="12.75" customHeight="1" x14ac:dyDescent="0.2">
      <c r="A71" s="97"/>
      <c r="B71" s="96"/>
      <c r="C71" s="96"/>
      <c r="D71" s="96"/>
      <c r="E71" s="92"/>
    </row>
    <row r="72" spans="1:5" ht="12.75" customHeight="1" x14ac:dyDescent="0.2">
      <c r="A72" s="120"/>
      <c r="B72" s="120"/>
      <c r="C72" s="120"/>
      <c r="D72" s="120"/>
      <c r="E72" s="120"/>
    </row>
    <row r="73" spans="1:5" ht="12.75" customHeight="1" thickBot="1" x14ac:dyDescent="0.25">
      <c r="A73" s="95"/>
      <c r="B73" s="96"/>
      <c r="C73" s="96"/>
      <c r="D73" s="96"/>
      <c r="E73" s="92"/>
    </row>
    <row r="74" spans="1:5" ht="12.75" customHeight="1" x14ac:dyDescent="0.2">
      <c r="A74" s="98" t="s">
        <v>2</v>
      </c>
      <c r="B74" s="131"/>
      <c r="C74" s="105" t="s">
        <v>56</v>
      </c>
      <c r="D74" s="106" t="s">
        <v>55</v>
      </c>
      <c r="E74" s="539" t="s">
        <v>72</v>
      </c>
    </row>
    <row r="75" spans="1:5" ht="12.75" customHeight="1" x14ac:dyDescent="0.2">
      <c r="A75" s="107" t="s">
        <v>100</v>
      </c>
      <c r="B75" s="79" t="s">
        <v>97</v>
      </c>
      <c r="C75" s="62">
        <f>'MINORENNE-I'!E4</f>
        <v>0</v>
      </c>
      <c r="D75" s="77"/>
      <c r="E75" s="540"/>
    </row>
    <row r="76" spans="1:5" ht="12.75" customHeight="1" x14ac:dyDescent="0.2">
      <c r="A76" s="108"/>
      <c r="B76" s="13" t="s">
        <v>98</v>
      </c>
      <c r="C76" s="62">
        <f>'MINORENNE-I'!E10</f>
        <v>0</v>
      </c>
      <c r="D76" s="77"/>
      <c r="E76" s="540"/>
    </row>
    <row r="77" spans="1:5" ht="12.75" customHeight="1" x14ac:dyDescent="0.2">
      <c r="A77" s="108"/>
      <c r="B77" s="13" t="s">
        <v>99</v>
      </c>
      <c r="C77" s="62">
        <f>'MINORENNE-I'!E16</f>
        <v>0</v>
      </c>
      <c r="D77" s="77"/>
      <c r="E77" s="540"/>
    </row>
    <row r="78" spans="1:5" ht="25.5" customHeight="1" x14ac:dyDescent="0.2">
      <c r="A78" s="108"/>
      <c r="B78" s="13" t="s">
        <v>136</v>
      </c>
      <c r="C78" s="62">
        <f>'MINORENNE-I'!E22</f>
        <v>0</v>
      </c>
      <c r="D78" s="77"/>
      <c r="E78" s="540"/>
    </row>
    <row r="79" spans="1:5" ht="25.5" customHeight="1" x14ac:dyDescent="0.2">
      <c r="A79" s="101"/>
      <c r="B79" s="30"/>
      <c r="C79" s="31" t="e">
        <f>SUM(C75:C78)/COUNTIF(C75:C78,"&gt;0")</f>
        <v>#DIV/0!</v>
      </c>
      <c r="D79" s="31" t="e">
        <f>C79*5.33</f>
        <v>#DIV/0!</v>
      </c>
      <c r="E79" s="540"/>
    </row>
    <row r="80" spans="1:5" ht="12.75" customHeight="1" x14ac:dyDescent="0.2">
      <c r="A80" s="543" t="s">
        <v>22</v>
      </c>
      <c r="B80" s="9" t="s">
        <v>23</v>
      </c>
      <c r="C80" s="62">
        <f>'MINORENNE-I'!E29</f>
        <v>0</v>
      </c>
      <c r="D80" s="77"/>
      <c r="E80" s="540"/>
    </row>
    <row r="81" spans="1:5" ht="12.75" customHeight="1" x14ac:dyDescent="0.2">
      <c r="A81" s="543"/>
      <c r="B81" s="9" t="s">
        <v>24</v>
      </c>
      <c r="C81" s="62">
        <f>'MINORENNE-I'!E35</f>
        <v>0</v>
      </c>
      <c r="D81" s="77"/>
      <c r="E81" s="540"/>
    </row>
    <row r="82" spans="1:5" ht="12.75" customHeight="1" x14ac:dyDescent="0.2">
      <c r="A82" s="543"/>
      <c r="B82" s="10" t="s">
        <v>41</v>
      </c>
      <c r="C82" s="62">
        <f>'MINORENNE-I'!E41</f>
        <v>0</v>
      </c>
      <c r="D82" s="77"/>
      <c r="E82" s="540"/>
    </row>
    <row r="83" spans="1:5" ht="12.75" customHeight="1" x14ac:dyDescent="0.2">
      <c r="A83" s="543"/>
      <c r="B83" s="9" t="s">
        <v>29</v>
      </c>
      <c r="C83" s="62">
        <f>'MINORENNE-I'!E47</f>
        <v>0</v>
      </c>
      <c r="D83" s="77"/>
      <c r="E83" s="540"/>
    </row>
    <row r="84" spans="1:5" ht="12.75" customHeight="1" x14ac:dyDescent="0.2">
      <c r="A84" s="101"/>
      <c r="B84" s="30"/>
      <c r="C84" s="31" t="e">
        <f>SUM(C80:C83)/COUNTIF(C80:C83,"&gt;0")</f>
        <v>#DIV/0!</v>
      </c>
      <c r="D84" s="31" t="e">
        <f>C84*0.83</f>
        <v>#DIV/0!</v>
      </c>
      <c r="E84" s="540"/>
    </row>
    <row r="85" spans="1:5" ht="12.75" customHeight="1" x14ac:dyDescent="0.2">
      <c r="A85" s="542" t="s">
        <v>30</v>
      </c>
      <c r="B85" s="11" t="s">
        <v>8</v>
      </c>
      <c r="C85" s="62">
        <f>'MINORENNE-I'!E54</f>
        <v>0</v>
      </c>
      <c r="D85" s="77"/>
      <c r="E85" s="540"/>
    </row>
    <row r="86" spans="1:5" ht="12.75" customHeight="1" x14ac:dyDescent="0.2">
      <c r="A86" s="542"/>
      <c r="B86" s="11" t="s">
        <v>31</v>
      </c>
      <c r="C86" s="62">
        <f>'MINORENNE-I'!E60</f>
        <v>0</v>
      </c>
      <c r="D86" s="77"/>
      <c r="E86" s="540"/>
    </row>
    <row r="87" spans="1:5" ht="12.75" customHeight="1" x14ac:dyDescent="0.2">
      <c r="A87" s="542"/>
      <c r="B87" s="11" t="s">
        <v>4</v>
      </c>
      <c r="C87" s="62">
        <f>'MINORENNE-I'!E66</f>
        <v>0</v>
      </c>
      <c r="D87" s="77"/>
      <c r="E87" s="540"/>
    </row>
    <row r="88" spans="1:5" ht="12.75" customHeight="1" x14ac:dyDescent="0.2">
      <c r="A88" s="101"/>
      <c r="B88" s="30"/>
      <c r="C88" s="31" t="e">
        <f>SUM(C85:C87)/COUNTIF(C85:C87,"&gt;0")</f>
        <v>#DIV/0!</v>
      </c>
      <c r="D88" s="31" t="e">
        <f>C88*4.83</f>
        <v>#DIV/0!</v>
      </c>
      <c r="E88" s="540"/>
    </row>
    <row r="89" spans="1:5" ht="12.75" customHeight="1" x14ac:dyDescent="0.2">
      <c r="A89" s="542" t="s">
        <v>32</v>
      </c>
      <c r="B89" s="79" t="s">
        <v>92</v>
      </c>
      <c r="C89" s="62">
        <f>'MINORENNE-I'!E73</f>
        <v>0</v>
      </c>
      <c r="D89" s="77"/>
      <c r="E89" s="540"/>
    </row>
    <row r="90" spans="1:5" ht="12.75" customHeight="1" x14ac:dyDescent="0.2">
      <c r="A90" s="542"/>
      <c r="B90" s="11" t="s">
        <v>4</v>
      </c>
      <c r="C90" s="62">
        <f>'MINORENNE-I'!E79</f>
        <v>0</v>
      </c>
      <c r="D90" s="77"/>
      <c r="E90" s="540"/>
    </row>
    <row r="91" spans="1:5" ht="12.75" customHeight="1" x14ac:dyDescent="0.2">
      <c r="A91" s="101"/>
      <c r="B91" s="30"/>
      <c r="C91" s="31" t="e">
        <f>SUM(C89:C90)/COUNTIF(C89:C90,"&gt;0")</f>
        <v>#DIV/0!</v>
      </c>
      <c r="D91" s="31" t="e">
        <f>C91*3</f>
        <v>#DIV/0!</v>
      </c>
      <c r="E91" s="540"/>
    </row>
    <row r="92" spans="1:5" ht="12.75" customHeight="1" x14ac:dyDescent="0.2">
      <c r="A92" s="102" t="s">
        <v>18</v>
      </c>
      <c r="B92" s="12" t="s">
        <v>101</v>
      </c>
      <c r="C92" s="62">
        <f>'MINORENNE-I'!E86</f>
        <v>0</v>
      </c>
      <c r="D92" s="77"/>
      <c r="E92" s="540"/>
    </row>
    <row r="93" spans="1:5" ht="12.75" customHeight="1" x14ac:dyDescent="0.2">
      <c r="A93" s="103"/>
      <c r="B93" s="30"/>
      <c r="C93" s="31">
        <f>AVERAGE(C92)</f>
        <v>0</v>
      </c>
      <c r="D93" s="31">
        <f>C93*1.17</f>
        <v>0</v>
      </c>
      <c r="E93" s="540"/>
    </row>
    <row r="94" spans="1:5" ht="12.75" customHeight="1" x14ac:dyDescent="0.2">
      <c r="A94" s="551" t="s">
        <v>57</v>
      </c>
      <c r="B94" s="11" t="s">
        <v>25</v>
      </c>
      <c r="C94" s="62">
        <f>'MINORENNE-I'!E93</f>
        <v>0</v>
      </c>
      <c r="D94" s="77"/>
      <c r="E94" s="540"/>
    </row>
    <row r="95" spans="1:5" ht="12.75" customHeight="1" x14ac:dyDescent="0.2">
      <c r="A95" s="552"/>
      <c r="B95" s="9" t="s">
        <v>26</v>
      </c>
      <c r="C95" s="62">
        <f>'MINORENNE-I'!E99</f>
        <v>0</v>
      </c>
      <c r="D95" s="77"/>
      <c r="E95" s="540"/>
    </row>
    <row r="96" spans="1:5" ht="39.75" customHeight="1" x14ac:dyDescent="0.2">
      <c r="A96" s="552"/>
      <c r="B96" s="9" t="s">
        <v>27</v>
      </c>
      <c r="C96" s="62">
        <f>'MINORENNE-I'!E105</f>
        <v>0</v>
      </c>
      <c r="D96" s="77"/>
      <c r="E96" s="540"/>
    </row>
    <row r="97" spans="1:11" ht="12.75" customHeight="1" x14ac:dyDescent="0.2">
      <c r="A97" s="552"/>
      <c r="B97" s="13" t="s">
        <v>51</v>
      </c>
      <c r="C97" s="62">
        <f>'MINORENNE-I'!E111</f>
        <v>0</v>
      </c>
      <c r="D97" s="77"/>
      <c r="E97" s="540"/>
    </row>
    <row r="98" spans="1:11" ht="12.75" customHeight="1" x14ac:dyDescent="0.2">
      <c r="A98" s="552"/>
      <c r="B98" s="13" t="s">
        <v>83</v>
      </c>
      <c r="C98" s="62">
        <f>'MINORENNE-I'!E117</f>
        <v>0</v>
      </c>
      <c r="D98" s="77"/>
      <c r="E98" s="540"/>
    </row>
    <row r="99" spans="1:11" ht="12.75" customHeight="1" x14ac:dyDescent="0.2">
      <c r="A99" s="109"/>
      <c r="B99" s="82"/>
      <c r="C99" s="80" t="e">
        <f>SUM(C94:C98)/COUNTIF(C94:C98,"&gt;0")</f>
        <v>#DIV/0!</v>
      </c>
      <c r="D99" s="80" t="e">
        <f>C99*5.83</f>
        <v>#DIV/0!</v>
      </c>
      <c r="E99" s="540"/>
    </row>
    <row r="100" spans="1:11" ht="12.75" customHeight="1" x14ac:dyDescent="0.2">
      <c r="A100" s="545" t="s">
        <v>1</v>
      </c>
      <c r="B100" s="13" t="s">
        <v>33</v>
      </c>
      <c r="C100" s="62">
        <f>'MINORENNE-I'!E124</f>
        <v>0</v>
      </c>
      <c r="D100" s="77"/>
      <c r="E100" s="540"/>
    </row>
    <row r="101" spans="1:11" ht="12.75" customHeight="1" x14ac:dyDescent="0.2">
      <c r="A101" s="546"/>
      <c r="B101" s="9" t="s">
        <v>28</v>
      </c>
      <c r="C101" s="62">
        <f>'MINORENNE-I'!E130</f>
        <v>0</v>
      </c>
      <c r="D101" s="77"/>
      <c r="E101" s="540"/>
      <c r="K101" s="64"/>
    </row>
    <row r="102" spans="1:11" ht="12.75" customHeight="1" x14ac:dyDescent="0.2">
      <c r="A102" s="103"/>
      <c r="B102" s="32"/>
      <c r="C102" s="33" t="e">
        <f>SUM(C100:C101)/COUNTIF(C100:C101,"&gt;0")</f>
        <v>#DIV/0!</v>
      </c>
      <c r="D102" s="33" t="e">
        <f>C102*3.67</f>
        <v>#DIV/0!</v>
      </c>
      <c r="E102" s="540"/>
      <c r="K102" s="64"/>
    </row>
    <row r="103" spans="1:11" ht="12.75" customHeight="1" x14ac:dyDescent="0.2">
      <c r="A103" s="545" t="s">
        <v>137</v>
      </c>
      <c r="B103" s="11" t="s">
        <v>8</v>
      </c>
      <c r="C103" s="62">
        <f>'MINORENNE-I'!E137</f>
        <v>0</v>
      </c>
      <c r="D103" s="77"/>
      <c r="E103" s="540"/>
      <c r="K103" s="64"/>
    </row>
    <row r="104" spans="1:11" ht="12.75" customHeight="1" x14ac:dyDescent="0.2">
      <c r="A104" s="546"/>
      <c r="B104" s="11" t="s">
        <v>31</v>
      </c>
      <c r="C104" s="62">
        <f>'MINORENNE-I'!E143</f>
        <v>0</v>
      </c>
      <c r="D104" s="77"/>
      <c r="E104" s="540"/>
      <c r="K104" s="64"/>
    </row>
    <row r="105" spans="1:11" ht="12.75" customHeight="1" x14ac:dyDescent="0.2">
      <c r="A105" s="546"/>
      <c r="B105" s="11" t="s">
        <v>4</v>
      </c>
      <c r="C105" s="62">
        <f>'MINORENNE-I'!E149</f>
        <v>0</v>
      </c>
      <c r="D105" s="77"/>
      <c r="E105" s="540"/>
      <c r="K105" s="64"/>
    </row>
    <row r="106" spans="1:11" ht="12.75" customHeight="1" x14ac:dyDescent="0.2">
      <c r="A106" s="103"/>
      <c r="B106" s="32"/>
      <c r="C106" s="33" t="e">
        <f>SUM(C103:C105)/COUNTIF(C103:C105,"&gt;0")</f>
        <v>#DIV/0!</v>
      </c>
      <c r="D106" s="33" t="e">
        <f>C106*3.33</f>
        <v>#DIV/0!</v>
      </c>
      <c r="E106" s="540"/>
      <c r="K106" s="64"/>
    </row>
    <row r="107" spans="1:11" ht="12.75" customHeight="1" thickBot="1" x14ac:dyDescent="0.25">
      <c r="A107" s="104" t="s">
        <v>43</v>
      </c>
      <c r="B107" s="547" t="e">
        <f>(D79+D84+D88+D91+D93+D99+D102+D106)/28</f>
        <v>#DIV/0!</v>
      </c>
      <c r="C107" s="547"/>
      <c r="D107" s="547"/>
      <c r="E107" s="541"/>
      <c r="K107" s="64"/>
    </row>
    <row r="108" spans="1:11" ht="12.75" customHeight="1" x14ac:dyDescent="0.2">
      <c r="E108" s="78"/>
    </row>
    <row r="109" spans="1:11" ht="12.75" customHeight="1" x14ac:dyDescent="0.2">
      <c r="E109" s="78"/>
    </row>
    <row r="110" spans="1:11" ht="12.75" customHeight="1" x14ac:dyDescent="0.2">
      <c r="E110" s="78"/>
    </row>
    <row r="111" spans="1:11" ht="12.75" customHeight="1" thickBot="1" x14ac:dyDescent="0.25">
      <c r="E111" s="78"/>
    </row>
    <row r="112" spans="1:11" ht="12.75" customHeight="1" x14ac:dyDescent="0.2">
      <c r="A112" s="98" t="s">
        <v>2</v>
      </c>
      <c r="B112" s="131"/>
      <c r="C112" s="99" t="s">
        <v>56</v>
      </c>
      <c r="D112" s="100" t="s">
        <v>55</v>
      </c>
      <c r="E112" s="539" t="s">
        <v>73</v>
      </c>
    </row>
    <row r="113" spans="1:5" ht="12.75" customHeight="1" x14ac:dyDescent="0.2">
      <c r="A113" s="542" t="s">
        <v>100</v>
      </c>
      <c r="B113" s="79" t="s">
        <v>97</v>
      </c>
      <c r="C113" s="63">
        <f>'MINORENNE-I'!E5</f>
        <v>0</v>
      </c>
      <c r="D113" s="91"/>
      <c r="E113" s="540"/>
    </row>
    <row r="114" spans="1:5" x14ac:dyDescent="0.2">
      <c r="A114" s="542"/>
      <c r="B114" s="13" t="s">
        <v>98</v>
      </c>
      <c r="C114" s="63">
        <f>'MINORENNE-I'!E11</f>
        <v>0</v>
      </c>
      <c r="D114" s="91"/>
      <c r="E114" s="540"/>
    </row>
    <row r="115" spans="1:5" x14ac:dyDescent="0.2">
      <c r="A115" s="542"/>
      <c r="B115" s="13" t="s">
        <v>99</v>
      </c>
      <c r="C115" s="63">
        <f>'MINORENNE-I'!E17</f>
        <v>0</v>
      </c>
      <c r="D115" s="91"/>
      <c r="E115" s="540"/>
    </row>
    <row r="116" spans="1:5" ht="25.5" customHeight="1" x14ac:dyDescent="0.2">
      <c r="A116" s="542"/>
      <c r="B116" s="13" t="s">
        <v>136</v>
      </c>
      <c r="C116" s="63">
        <f>'MINORENNE-I'!E23</f>
        <v>0</v>
      </c>
      <c r="D116" s="91"/>
      <c r="E116" s="540"/>
    </row>
    <row r="117" spans="1:5" ht="25.5" customHeight="1" x14ac:dyDescent="0.2">
      <c r="A117" s="101"/>
      <c r="B117" s="30"/>
      <c r="C117" s="31" t="e">
        <f>SUM(C113:C116)/COUNTIF(C113:C116,"&gt;0")</f>
        <v>#DIV/0!</v>
      </c>
      <c r="D117" s="31" t="e">
        <f>C117*5.33</f>
        <v>#DIV/0!</v>
      </c>
      <c r="E117" s="540"/>
    </row>
    <row r="118" spans="1:5" ht="12.75" customHeight="1" x14ac:dyDescent="0.2">
      <c r="A118" s="543" t="s">
        <v>22</v>
      </c>
      <c r="B118" s="9" t="s">
        <v>23</v>
      </c>
      <c r="C118" s="63">
        <f>'MINORENNE-I'!E30</f>
        <v>0</v>
      </c>
      <c r="D118" s="91"/>
      <c r="E118" s="540"/>
    </row>
    <row r="119" spans="1:5" ht="12.75" customHeight="1" x14ac:dyDescent="0.2">
      <c r="A119" s="543"/>
      <c r="B119" s="9" t="s">
        <v>24</v>
      </c>
      <c r="C119" s="63">
        <f>'MINORENNE-I'!E36</f>
        <v>0</v>
      </c>
      <c r="D119" s="91"/>
      <c r="E119" s="540"/>
    </row>
    <row r="120" spans="1:5" ht="12.75" customHeight="1" x14ac:dyDescent="0.2">
      <c r="A120" s="543"/>
      <c r="B120" s="10" t="s">
        <v>41</v>
      </c>
      <c r="C120" s="63">
        <f>'MINORENNE-I'!E42</f>
        <v>0</v>
      </c>
      <c r="D120" s="91"/>
      <c r="E120" s="540"/>
    </row>
    <row r="121" spans="1:5" ht="12.75" customHeight="1" x14ac:dyDescent="0.2">
      <c r="A121" s="543"/>
      <c r="B121" s="9" t="s">
        <v>29</v>
      </c>
      <c r="C121" s="63">
        <f>'MINORENNE-I'!E48</f>
        <v>0</v>
      </c>
      <c r="D121" s="91"/>
      <c r="E121" s="540"/>
    </row>
    <row r="122" spans="1:5" ht="12.75" customHeight="1" x14ac:dyDescent="0.2">
      <c r="A122" s="101"/>
      <c r="B122" s="30"/>
      <c r="C122" s="31" t="e">
        <f>SUM(C118:C121)/COUNTIF(C118:C121,"&gt;0")</f>
        <v>#DIV/0!</v>
      </c>
      <c r="D122" s="31" t="e">
        <f>C122*0.83</f>
        <v>#DIV/0!</v>
      </c>
      <c r="E122" s="540"/>
    </row>
    <row r="123" spans="1:5" ht="12.75" customHeight="1" x14ac:dyDescent="0.2">
      <c r="A123" s="542" t="s">
        <v>30</v>
      </c>
      <c r="B123" s="11" t="s">
        <v>8</v>
      </c>
      <c r="C123" s="63">
        <f>'MINORENNE-I'!E55</f>
        <v>0</v>
      </c>
      <c r="D123" s="91"/>
      <c r="E123" s="540"/>
    </row>
    <row r="124" spans="1:5" ht="12.75" customHeight="1" x14ac:dyDescent="0.2">
      <c r="A124" s="542"/>
      <c r="B124" s="11" t="s">
        <v>31</v>
      </c>
      <c r="C124" s="63">
        <f>'MINORENNE-I'!E61</f>
        <v>0</v>
      </c>
      <c r="D124" s="91"/>
      <c r="E124" s="540"/>
    </row>
    <row r="125" spans="1:5" ht="12.75" customHeight="1" x14ac:dyDescent="0.2">
      <c r="A125" s="542"/>
      <c r="B125" s="11" t="s">
        <v>4</v>
      </c>
      <c r="C125" s="63">
        <f>'MINORENNE-I'!E67</f>
        <v>0</v>
      </c>
      <c r="D125" s="91"/>
      <c r="E125" s="540"/>
    </row>
    <row r="126" spans="1:5" ht="12.75" customHeight="1" x14ac:dyDescent="0.2">
      <c r="A126" s="101"/>
      <c r="B126" s="30"/>
      <c r="C126" s="31" t="e">
        <f>SUM(C123:C125)/COUNTIF(C123:C125,"&gt;0")</f>
        <v>#DIV/0!</v>
      </c>
      <c r="D126" s="31" t="e">
        <f>C126*4.83</f>
        <v>#DIV/0!</v>
      </c>
      <c r="E126" s="540"/>
    </row>
    <row r="127" spans="1:5" ht="12.75" customHeight="1" x14ac:dyDescent="0.2">
      <c r="A127" s="542" t="s">
        <v>32</v>
      </c>
      <c r="B127" s="79" t="s">
        <v>92</v>
      </c>
      <c r="C127" s="63">
        <f>'MINORENNE-I'!E74</f>
        <v>0</v>
      </c>
      <c r="D127" s="91"/>
      <c r="E127" s="540"/>
    </row>
    <row r="128" spans="1:5" ht="12.75" customHeight="1" x14ac:dyDescent="0.2">
      <c r="A128" s="542"/>
      <c r="B128" s="11" t="s">
        <v>4</v>
      </c>
      <c r="C128" s="63">
        <f>'MINORENNE-I'!E80</f>
        <v>0</v>
      </c>
      <c r="D128" s="91"/>
      <c r="E128" s="540"/>
    </row>
    <row r="129" spans="1:11" ht="12.75" customHeight="1" x14ac:dyDescent="0.2">
      <c r="A129" s="101"/>
      <c r="B129" s="30"/>
      <c r="C129" s="31" t="e">
        <f>SUM(C127:C128)/COUNTIF(C127:C128,"&gt;0")</f>
        <v>#DIV/0!</v>
      </c>
      <c r="D129" s="31" t="e">
        <f>C129*3</f>
        <v>#DIV/0!</v>
      </c>
      <c r="E129" s="540"/>
    </row>
    <row r="130" spans="1:11" ht="12.75" customHeight="1" x14ac:dyDescent="0.2">
      <c r="A130" s="102" t="s">
        <v>18</v>
      </c>
      <c r="B130" s="12" t="s">
        <v>101</v>
      </c>
      <c r="C130" s="63">
        <f>'MINORENNE-I'!E87</f>
        <v>0</v>
      </c>
      <c r="D130" s="91"/>
      <c r="E130" s="540"/>
    </row>
    <row r="131" spans="1:11" ht="12.75" customHeight="1" x14ac:dyDescent="0.2">
      <c r="A131" s="101"/>
      <c r="B131" s="30"/>
      <c r="C131" s="31">
        <f>AVERAGE(C130)</f>
        <v>0</v>
      </c>
      <c r="D131" s="31">
        <f>C131*1.17</f>
        <v>0</v>
      </c>
      <c r="E131" s="540"/>
    </row>
    <row r="132" spans="1:11" ht="12.75" customHeight="1" x14ac:dyDescent="0.2">
      <c r="A132" s="542" t="s">
        <v>57</v>
      </c>
      <c r="B132" s="11" t="s">
        <v>25</v>
      </c>
      <c r="C132" s="63">
        <f>'MINORENNE-I'!E94</f>
        <v>0</v>
      </c>
      <c r="D132" s="91"/>
      <c r="E132" s="540"/>
    </row>
    <row r="133" spans="1:11" ht="12.75" customHeight="1" x14ac:dyDescent="0.2">
      <c r="A133" s="542"/>
      <c r="B133" s="9" t="s">
        <v>26</v>
      </c>
      <c r="C133" s="63">
        <f>'MINORENNE-I'!E100</f>
        <v>0</v>
      </c>
      <c r="D133" s="91"/>
      <c r="E133" s="540"/>
    </row>
    <row r="134" spans="1:11" ht="39.75" customHeight="1" x14ac:dyDescent="0.2">
      <c r="A134" s="542"/>
      <c r="B134" s="9" t="s">
        <v>27</v>
      </c>
      <c r="C134" s="63">
        <f>'MINORENNE-I'!E106</f>
        <v>0</v>
      </c>
      <c r="D134" s="91"/>
      <c r="E134" s="540"/>
    </row>
    <row r="135" spans="1:11" ht="12.75" customHeight="1" x14ac:dyDescent="0.2">
      <c r="A135" s="542"/>
      <c r="B135" s="13" t="s">
        <v>51</v>
      </c>
      <c r="C135" s="63">
        <f>'MINORENNE-I'!E112</f>
        <v>0</v>
      </c>
      <c r="D135" s="91"/>
      <c r="E135" s="540"/>
    </row>
    <row r="136" spans="1:11" ht="12.75" customHeight="1" x14ac:dyDescent="0.2">
      <c r="A136" s="542"/>
      <c r="B136" s="13" t="s">
        <v>83</v>
      </c>
      <c r="C136" s="63">
        <f>'MINORENNE-I'!E118</f>
        <v>0</v>
      </c>
      <c r="D136" s="91"/>
      <c r="E136" s="540"/>
    </row>
    <row r="137" spans="1:11" ht="12.75" customHeight="1" x14ac:dyDescent="0.2">
      <c r="A137" s="101"/>
      <c r="B137" s="82"/>
      <c r="C137" s="31" t="e">
        <f>SUM(C132:C136)/COUNTIF(C132:C136,"&gt;0")</f>
        <v>#DIV/0!</v>
      </c>
      <c r="D137" s="31" t="e">
        <f>C137*5.83</f>
        <v>#DIV/0!</v>
      </c>
      <c r="E137" s="540"/>
    </row>
    <row r="138" spans="1:11" ht="12.75" customHeight="1" x14ac:dyDescent="0.2">
      <c r="A138" s="545" t="s">
        <v>1</v>
      </c>
      <c r="B138" s="13" t="s">
        <v>33</v>
      </c>
      <c r="C138" s="63">
        <f>'MINORENNE-I'!E125</f>
        <v>0</v>
      </c>
      <c r="D138" s="91"/>
      <c r="E138" s="540"/>
    </row>
    <row r="139" spans="1:11" ht="12.75" customHeight="1" x14ac:dyDescent="0.2">
      <c r="A139" s="546"/>
      <c r="B139" s="9" t="s">
        <v>28</v>
      </c>
      <c r="C139" s="63">
        <f>'MINORENNE-I'!E131</f>
        <v>0</v>
      </c>
      <c r="D139" s="91"/>
      <c r="E139" s="540"/>
      <c r="K139" s="64"/>
    </row>
    <row r="140" spans="1:11" ht="12.75" customHeight="1" x14ac:dyDescent="0.2">
      <c r="A140" s="103"/>
      <c r="B140" s="32"/>
      <c r="C140" s="33" t="e">
        <f>SUM(C138:C139)/COUNTIF(C138:C139,"&gt;0")</f>
        <v>#DIV/0!</v>
      </c>
      <c r="D140" s="33" t="e">
        <f>C140*3.67</f>
        <v>#DIV/0!</v>
      </c>
      <c r="E140" s="540"/>
      <c r="K140" s="64"/>
    </row>
    <row r="141" spans="1:11" ht="12.75" customHeight="1" x14ac:dyDescent="0.2">
      <c r="A141" s="545" t="s">
        <v>137</v>
      </c>
      <c r="B141" s="11" t="s">
        <v>8</v>
      </c>
      <c r="C141" s="63">
        <f>'MINORENNE-I'!E138</f>
        <v>0</v>
      </c>
      <c r="D141" s="91"/>
      <c r="E141" s="540"/>
      <c r="K141" s="64"/>
    </row>
    <row r="142" spans="1:11" ht="12.75" customHeight="1" x14ac:dyDescent="0.2">
      <c r="A142" s="546"/>
      <c r="B142" s="11" t="s">
        <v>31</v>
      </c>
      <c r="C142" s="63">
        <f>'MINORENNE-I'!E144</f>
        <v>0</v>
      </c>
      <c r="D142" s="91"/>
      <c r="E142" s="540"/>
      <c r="K142" s="64"/>
    </row>
    <row r="143" spans="1:11" ht="12.75" customHeight="1" x14ac:dyDescent="0.2">
      <c r="A143" s="546"/>
      <c r="B143" s="11" t="s">
        <v>4</v>
      </c>
      <c r="C143" s="63">
        <f>'MINORENNE-I'!E150</f>
        <v>0</v>
      </c>
      <c r="D143" s="91"/>
      <c r="E143" s="540"/>
      <c r="K143" s="64"/>
    </row>
    <row r="144" spans="1:11" ht="12.75" customHeight="1" x14ac:dyDescent="0.2">
      <c r="A144" s="103"/>
      <c r="B144" s="32"/>
      <c r="C144" s="33" t="e">
        <f>SUM(C138:C139)/COUNTIF(C138:C139,"&gt;0")</f>
        <v>#DIV/0!</v>
      </c>
      <c r="D144" s="33" t="e">
        <f>C144*3.33</f>
        <v>#DIV/0!</v>
      </c>
      <c r="E144" s="540"/>
      <c r="K144" s="64"/>
    </row>
    <row r="145" spans="1:11" ht="12.75" customHeight="1" thickBot="1" x14ac:dyDescent="0.25">
      <c r="A145" s="104" t="s">
        <v>43</v>
      </c>
      <c r="B145" s="538" t="e">
        <f>(D117+D122+D126+D129+D131+D137+D140+D144)/28</f>
        <v>#DIV/0!</v>
      </c>
      <c r="C145" s="538"/>
      <c r="D145" s="538"/>
      <c r="E145" s="541"/>
      <c r="K145" s="64"/>
    </row>
    <row r="146" spans="1:11" ht="12.75" customHeight="1" x14ac:dyDescent="0.2">
      <c r="E146" s="78"/>
    </row>
    <row r="147" spans="1:11" ht="12.75" customHeight="1" x14ac:dyDescent="0.2">
      <c r="E147" s="78"/>
    </row>
    <row r="148" spans="1:11" ht="12.75" customHeight="1" x14ac:dyDescent="0.2"/>
    <row r="149" spans="1:11" ht="12.75" customHeight="1" thickBot="1" x14ac:dyDescent="0.25"/>
    <row r="150" spans="1:11" ht="12.75" customHeight="1" x14ac:dyDescent="0.2">
      <c r="A150" s="98" t="s">
        <v>2</v>
      </c>
      <c r="B150" s="131"/>
      <c r="C150" s="99" t="s">
        <v>56</v>
      </c>
      <c r="D150" s="100" t="s">
        <v>55</v>
      </c>
      <c r="E150" s="539" t="s">
        <v>74</v>
      </c>
    </row>
    <row r="151" spans="1:11" ht="12.75" customHeight="1" x14ac:dyDescent="0.2">
      <c r="A151" s="542" t="s">
        <v>100</v>
      </c>
      <c r="B151" s="79" t="s">
        <v>97</v>
      </c>
      <c r="C151" s="63">
        <f>'MINORENNE-I'!E6</f>
        <v>0</v>
      </c>
      <c r="D151" s="91"/>
      <c r="E151" s="540"/>
    </row>
    <row r="152" spans="1:11" ht="12.75" customHeight="1" x14ac:dyDescent="0.2">
      <c r="A152" s="542"/>
      <c r="B152" s="13" t="s">
        <v>98</v>
      </c>
      <c r="C152" s="63">
        <f>'MINORENNE-I'!E12</f>
        <v>0</v>
      </c>
      <c r="D152" s="91"/>
      <c r="E152" s="540"/>
    </row>
    <row r="153" spans="1:11" ht="12.75" customHeight="1" x14ac:dyDescent="0.2">
      <c r="A153" s="542"/>
      <c r="B153" s="13" t="s">
        <v>99</v>
      </c>
      <c r="C153" s="63">
        <f>'MINORENNE-I'!E18</f>
        <v>0</v>
      </c>
      <c r="D153" s="91"/>
      <c r="E153" s="540"/>
    </row>
    <row r="154" spans="1:11" ht="25.5" customHeight="1" x14ac:dyDescent="0.2">
      <c r="A154" s="542"/>
      <c r="B154" s="13" t="s">
        <v>136</v>
      </c>
      <c r="C154" s="63">
        <f>'MINORENNE-I'!E24</f>
        <v>0</v>
      </c>
      <c r="D154" s="91"/>
      <c r="E154" s="540"/>
    </row>
    <row r="155" spans="1:11" ht="25.5" customHeight="1" x14ac:dyDescent="0.2">
      <c r="A155" s="101"/>
      <c r="B155" s="30"/>
      <c r="C155" s="31" t="e">
        <f>SUM(C151:C154)/COUNTIF(C151:C154,"&gt;0")</f>
        <v>#DIV/0!</v>
      </c>
      <c r="D155" s="31" t="e">
        <f>C155*5.33</f>
        <v>#DIV/0!</v>
      </c>
      <c r="E155" s="540"/>
    </row>
    <row r="156" spans="1:11" ht="12.75" customHeight="1" x14ac:dyDescent="0.2">
      <c r="A156" s="543" t="s">
        <v>22</v>
      </c>
      <c r="B156" s="9" t="s">
        <v>23</v>
      </c>
      <c r="C156" s="63">
        <f>'MINORENNE-I'!E31</f>
        <v>0</v>
      </c>
      <c r="D156" s="91"/>
      <c r="E156" s="540"/>
    </row>
    <row r="157" spans="1:11" ht="12.75" customHeight="1" x14ac:dyDescent="0.2">
      <c r="A157" s="543"/>
      <c r="B157" s="9" t="s">
        <v>24</v>
      </c>
      <c r="C157" s="63">
        <f>'MINORENNE-I'!E37</f>
        <v>0</v>
      </c>
      <c r="D157" s="91"/>
      <c r="E157" s="540"/>
    </row>
    <row r="158" spans="1:11" ht="12.75" customHeight="1" x14ac:dyDescent="0.2">
      <c r="A158" s="543"/>
      <c r="B158" s="10" t="s">
        <v>41</v>
      </c>
      <c r="C158" s="63">
        <f>'MINORENNE-I'!E43</f>
        <v>0</v>
      </c>
      <c r="D158" s="91"/>
      <c r="E158" s="540"/>
    </row>
    <row r="159" spans="1:11" ht="12.75" customHeight="1" x14ac:dyDescent="0.2">
      <c r="A159" s="543"/>
      <c r="B159" s="9" t="s">
        <v>29</v>
      </c>
      <c r="C159" s="63">
        <f>'MINORENNE-I'!E49</f>
        <v>0</v>
      </c>
      <c r="D159" s="91"/>
      <c r="E159" s="540"/>
    </row>
    <row r="160" spans="1:11" ht="12.75" customHeight="1" x14ac:dyDescent="0.2">
      <c r="A160" s="101"/>
      <c r="B160" s="30"/>
      <c r="C160" s="31" t="e">
        <f>SUM(C156:C159)/COUNTIF(C156:C159,"&gt;0")</f>
        <v>#DIV/0!</v>
      </c>
      <c r="D160" s="31" t="e">
        <f>C160*0.83</f>
        <v>#DIV/0!</v>
      </c>
      <c r="E160" s="540"/>
    </row>
    <row r="161" spans="1:5" ht="12.75" customHeight="1" x14ac:dyDescent="0.2">
      <c r="A161" s="542" t="s">
        <v>30</v>
      </c>
      <c r="B161" s="11" t="s">
        <v>8</v>
      </c>
      <c r="C161" s="63">
        <f>'MINORENNE-I'!E56</f>
        <v>0</v>
      </c>
      <c r="D161" s="91"/>
      <c r="E161" s="540"/>
    </row>
    <row r="162" spans="1:5" ht="12.75" customHeight="1" x14ac:dyDescent="0.2">
      <c r="A162" s="542"/>
      <c r="B162" s="11" t="s">
        <v>31</v>
      </c>
      <c r="C162" s="63">
        <f>'MINORENNE-I'!E62</f>
        <v>0</v>
      </c>
      <c r="D162" s="91"/>
      <c r="E162" s="540"/>
    </row>
    <row r="163" spans="1:5" ht="12.75" customHeight="1" x14ac:dyDescent="0.2">
      <c r="A163" s="542"/>
      <c r="B163" s="11" t="s">
        <v>4</v>
      </c>
      <c r="C163" s="63">
        <f>'MINORENNE-I'!E68</f>
        <v>0</v>
      </c>
      <c r="D163" s="91"/>
      <c r="E163" s="540"/>
    </row>
    <row r="164" spans="1:5" ht="12.75" customHeight="1" x14ac:dyDescent="0.2">
      <c r="A164" s="101"/>
      <c r="B164" s="30"/>
      <c r="C164" s="31" t="e">
        <f>SUM(C161:C163)/COUNTIF(C161:C163,"&gt;0")</f>
        <v>#DIV/0!</v>
      </c>
      <c r="D164" s="31" t="e">
        <f>C164*4.83</f>
        <v>#DIV/0!</v>
      </c>
      <c r="E164" s="540"/>
    </row>
    <row r="165" spans="1:5" ht="12.75" customHeight="1" x14ac:dyDescent="0.2">
      <c r="A165" s="542" t="s">
        <v>32</v>
      </c>
      <c r="B165" s="79" t="s">
        <v>92</v>
      </c>
      <c r="C165" s="63">
        <f>'MINORENNE-I'!E75</f>
        <v>0</v>
      </c>
      <c r="D165" s="91"/>
      <c r="E165" s="540"/>
    </row>
    <row r="166" spans="1:5" ht="12.75" customHeight="1" x14ac:dyDescent="0.2">
      <c r="A166" s="542"/>
      <c r="B166" s="11" t="s">
        <v>4</v>
      </c>
      <c r="C166" s="63">
        <f>'MINORENNE-I'!E81</f>
        <v>0</v>
      </c>
      <c r="D166" s="91"/>
      <c r="E166" s="540"/>
    </row>
    <row r="167" spans="1:5" ht="12.75" customHeight="1" x14ac:dyDescent="0.2">
      <c r="A167" s="101"/>
      <c r="B167" s="30"/>
      <c r="C167" s="31" t="e">
        <f>SUM(C165:C166)/COUNTIF(C165:C166,"&gt;0")</f>
        <v>#DIV/0!</v>
      </c>
      <c r="D167" s="31" t="e">
        <f>C167*3</f>
        <v>#DIV/0!</v>
      </c>
      <c r="E167" s="540"/>
    </row>
    <row r="168" spans="1:5" ht="12.75" customHeight="1" x14ac:dyDescent="0.2">
      <c r="A168" s="102" t="s">
        <v>18</v>
      </c>
      <c r="B168" s="12" t="s">
        <v>101</v>
      </c>
      <c r="C168" s="63">
        <f>'MINORENNE-I'!E88</f>
        <v>0</v>
      </c>
      <c r="D168" s="91"/>
      <c r="E168" s="540"/>
    </row>
    <row r="169" spans="1:5" ht="12.75" customHeight="1" x14ac:dyDescent="0.2">
      <c r="A169" s="101"/>
      <c r="B169" s="30"/>
      <c r="C169" s="31">
        <f>AVERAGE(C168)</f>
        <v>0</v>
      </c>
      <c r="D169" s="31">
        <f>C169*1.17</f>
        <v>0</v>
      </c>
      <c r="E169" s="540"/>
    </row>
    <row r="170" spans="1:5" ht="12.75" customHeight="1" x14ac:dyDescent="0.2">
      <c r="A170" s="542" t="s">
        <v>57</v>
      </c>
      <c r="B170" s="11" t="s">
        <v>25</v>
      </c>
      <c r="C170" s="63">
        <f>'MINORENNE-I'!E95</f>
        <v>0</v>
      </c>
      <c r="D170" s="91"/>
      <c r="E170" s="540"/>
    </row>
    <row r="171" spans="1:5" ht="12.75" customHeight="1" x14ac:dyDescent="0.2">
      <c r="A171" s="542"/>
      <c r="B171" s="9" t="s">
        <v>26</v>
      </c>
      <c r="C171" s="63">
        <f>'MINORENNE-I'!E101</f>
        <v>0</v>
      </c>
      <c r="D171" s="91"/>
      <c r="E171" s="540"/>
    </row>
    <row r="172" spans="1:5" ht="39.75" customHeight="1" x14ac:dyDescent="0.2">
      <c r="A172" s="542"/>
      <c r="B172" s="9" t="s">
        <v>27</v>
      </c>
      <c r="C172" s="63">
        <f>'MINORENNE-I'!E107</f>
        <v>0</v>
      </c>
      <c r="D172" s="91"/>
      <c r="E172" s="540"/>
    </row>
    <row r="173" spans="1:5" ht="12.75" customHeight="1" x14ac:dyDescent="0.2">
      <c r="A173" s="542"/>
      <c r="B173" s="13" t="s">
        <v>51</v>
      </c>
      <c r="C173" s="63">
        <f>'MINORENNE-I'!E113</f>
        <v>0</v>
      </c>
      <c r="D173" s="91"/>
      <c r="E173" s="540"/>
    </row>
    <row r="174" spans="1:5" ht="12.75" customHeight="1" x14ac:dyDescent="0.2">
      <c r="A174" s="542"/>
      <c r="B174" s="13" t="s">
        <v>83</v>
      </c>
      <c r="C174" s="63">
        <f>'MINORENNE-I'!E119</f>
        <v>0</v>
      </c>
      <c r="D174" s="91"/>
      <c r="E174" s="540"/>
    </row>
    <row r="175" spans="1:5" ht="12.75" customHeight="1" x14ac:dyDescent="0.2">
      <c r="A175" s="101"/>
      <c r="B175" s="82"/>
      <c r="C175" s="31" t="e">
        <f>SUM(C170:C174)/COUNTIF(C170:C174,"&gt;0")</f>
        <v>#DIV/0!</v>
      </c>
      <c r="D175" s="31" t="e">
        <f>C175*5.83</f>
        <v>#DIV/0!</v>
      </c>
      <c r="E175" s="540"/>
    </row>
    <row r="176" spans="1:5" ht="12.75" customHeight="1" x14ac:dyDescent="0.2">
      <c r="A176" s="545" t="s">
        <v>1</v>
      </c>
      <c r="B176" s="13" t="s">
        <v>33</v>
      </c>
      <c r="C176" s="63">
        <f>'MINORENNE-I'!E126</f>
        <v>0</v>
      </c>
      <c r="D176" s="91"/>
      <c r="E176" s="540"/>
    </row>
    <row r="177" spans="1:11" ht="12.75" customHeight="1" x14ac:dyDescent="0.2">
      <c r="A177" s="546"/>
      <c r="B177" s="9" t="s">
        <v>28</v>
      </c>
      <c r="C177" s="63">
        <f>'MINORENNE-I'!E132</f>
        <v>0</v>
      </c>
      <c r="D177" s="91"/>
      <c r="E177" s="540"/>
      <c r="K177" s="64"/>
    </row>
    <row r="178" spans="1:11" ht="12.75" customHeight="1" x14ac:dyDescent="0.2">
      <c r="A178" s="103"/>
      <c r="B178" s="32"/>
      <c r="C178" s="33" t="e">
        <f>SUM(C176:C177)/COUNTIF(C176:C177,"&gt;0")</f>
        <v>#DIV/0!</v>
      </c>
      <c r="D178" s="33" t="e">
        <f>C178*3.67</f>
        <v>#DIV/0!</v>
      </c>
      <c r="E178" s="540"/>
      <c r="K178" s="64"/>
    </row>
    <row r="179" spans="1:11" ht="12.75" customHeight="1" x14ac:dyDescent="0.2">
      <c r="A179" s="545" t="s">
        <v>137</v>
      </c>
      <c r="B179" s="11" t="s">
        <v>8</v>
      </c>
      <c r="C179" s="63">
        <f>'MINORENNE-I'!E139</f>
        <v>0</v>
      </c>
      <c r="D179" s="91"/>
      <c r="E179" s="540"/>
      <c r="K179" s="64"/>
    </row>
    <row r="180" spans="1:11" ht="12.75" customHeight="1" x14ac:dyDescent="0.2">
      <c r="A180" s="546"/>
      <c r="B180" s="11" t="s">
        <v>31</v>
      </c>
      <c r="C180" s="63">
        <f>'MINORENNE-I'!E145</f>
        <v>0</v>
      </c>
      <c r="D180" s="91"/>
      <c r="E180" s="540"/>
      <c r="K180" s="64"/>
    </row>
    <row r="181" spans="1:11" ht="12.75" customHeight="1" x14ac:dyDescent="0.2">
      <c r="A181" s="546"/>
      <c r="B181" s="11" t="s">
        <v>4</v>
      </c>
      <c r="C181" s="63">
        <f>'MINORENNE-I'!E151</f>
        <v>0</v>
      </c>
      <c r="D181" s="91"/>
      <c r="E181" s="540"/>
      <c r="K181" s="64"/>
    </row>
    <row r="182" spans="1:11" ht="12.75" customHeight="1" x14ac:dyDescent="0.2">
      <c r="A182" s="103"/>
      <c r="B182" s="32"/>
      <c r="C182" s="33" t="e">
        <f>SUM(C176:C177)/COUNTIF(C176:C177,"&gt;0")</f>
        <v>#DIV/0!</v>
      </c>
      <c r="D182" s="33" t="e">
        <f>C182*3.33</f>
        <v>#DIV/0!</v>
      </c>
      <c r="E182" s="540"/>
      <c r="K182" s="64"/>
    </row>
    <row r="183" spans="1:11" ht="12.75" customHeight="1" thickBot="1" x14ac:dyDescent="0.25">
      <c r="A183" s="104" t="s">
        <v>43</v>
      </c>
      <c r="B183" s="538" t="e">
        <f>(D155+D160+D164+D167+D169+D175+D178+D182)/28</f>
        <v>#DIV/0!</v>
      </c>
      <c r="C183" s="538"/>
      <c r="D183" s="538"/>
      <c r="E183" s="541"/>
      <c r="K183" s="64"/>
    </row>
    <row r="184" spans="1:11" ht="12.75" customHeight="1" x14ac:dyDescent="0.2">
      <c r="E184" s="78"/>
    </row>
    <row r="185" spans="1:11" ht="12.75" customHeight="1" x14ac:dyDescent="0.2">
      <c r="E185" s="78"/>
    </row>
    <row r="186" spans="1:11" ht="12.75" customHeight="1" x14ac:dyDescent="0.2">
      <c r="E186" s="78"/>
    </row>
    <row r="187" spans="1:11" ht="12.75" customHeight="1" thickBot="1" x14ac:dyDescent="0.25">
      <c r="E187" s="78"/>
    </row>
    <row r="188" spans="1:11" ht="12.75" customHeight="1" x14ac:dyDescent="0.2">
      <c r="A188" s="98" t="s">
        <v>2</v>
      </c>
      <c r="B188" s="131"/>
      <c r="C188" s="99" t="s">
        <v>56</v>
      </c>
      <c r="D188" s="100" t="s">
        <v>55</v>
      </c>
      <c r="E188" s="539" t="s">
        <v>75</v>
      </c>
    </row>
    <row r="189" spans="1:11" ht="12.75" customHeight="1" x14ac:dyDescent="0.2">
      <c r="A189" s="542" t="s">
        <v>100</v>
      </c>
      <c r="B189" s="79" t="s">
        <v>97</v>
      </c>
      <c r="C189" s="63">
        <f>'MINORENNE-I'!E7</f>
        <v>0</v>
      </c>
      <c r="D189" s="91"/>
      <c r="E189" s="540"/>
    </row>
    <row r="190" spans="1:11" x14ac:dyDescent="0.2">
      <c r="A190" s="542"/>
      <c r="B190" s="13" t="s">
        <v>98</v>
      </c>
      <c r="C190" s="63">
        <f>'MINORENNE-I'!E13</f>
        <v>0</v>
      </c>
      <c r="D190" s="91"/>
      <c r="E190" s="540"/>
    </row>
    <row r="191" spans="1:11" x14ac:dyDescent="0.2">
      <c r="A191" s="542"/>
      <c r="B191" s="13" t="s">
        <v>99</v>
      </c>
      <c r="C191" s="63">
        <f>'MINORENNE-I'!E19</f>
        <v>0</v>
      </c>
      <c r="D191" s="91"/>
      <c r="E191" s="540"/>
    </row>
    <row r="192" spans="1:11" x14ac:dyDescent="0.2">
      <c r="A192" s="542"/>
      <c r="B192" s="13" t="s">
        <v>136</v>
      </c>
      <c r="C192" s="63">
        <f>'MINORENNE-I'!E25</f>
        <v>0</v>
      </c>
      <c r="D192" s="91"/>
      <c r="E192" s="540"/>
    </row>
    <row r="193" spans="1:5" x14ac:dyDescent="0.2">
      <c r="A193" s="101"/>
      <c r="B193" s="30"/>
      <c r="C193" s="31" t="e">
        <f>SUM(C189:C192)/COUNTIF(C189:C192,"&gt;0")</f>
        <v>#DIV/0!</v>
      </c>
      <c r="D193" s="31" t="e">
        <f>C193*5.33</f>
        <v>#DIV/0!</v>
      </c>
      <c r="E193" s="540"/>
    </row>
    <row r="194" spans="1:5" x14ac:dyDescent="0.2">
      <c r="A194" s="543" t="s">
        <v>22</v>
      </c>
      <c r="B194" s="9" t="s">
        <v>23</v>
      </c>
      <c r="C194" s="63">
        <f>'MINORENNE-I'!E32</f>
        <v>0</v>
      </c>
      <c r="D194" s="91"/>
      <c r="E194" s="540"/>
    </row>
    <row r="195" spans="1:5" x14ac:dyDescent="0.2">
      <c r="A195" s="543"/>
      <c r="B195" s="9" t="s">
        <v>24</v>
      </c>
      <c r="C195" s="63">
        <f>'MINORENNE-I'!E38</f>
        <v>0</v>
      </c>
      <c r="D195" s="91"/>
      <c r="E195" s="540"/>
    </row>
    <row r="196" spans="1:5" x14ac:dyDescent="0.2">
      <c r="A196" s="543"/>
      <c r="B196" s="10" t="s">
        <v>41</v>
      </c>
      <c r="C196" s="63">
        <f>'MINORENNE-I'!E44</f>
        <v>0</v>
      </c>
      <c r="D196" s="91"/>
      <c r="E196" s="540"/>
    </row>
    <row r="197" spans="1:5" x14ac:dyDescent="0.2">
      <c r="A197" s="543"/>
      <c r="B197" s="9" t="s">
        <v>29</v>
      </c>
      <c r="C197" s="63">
        <f>'MINORENNE-I'!E50</f>
        <v>0</v>
      </c>
      <c r="D197" s="91"/>
      <c r="E197" s="540"/>
    </row>
    <row r="198" spans="1:5" x14ac:dyDescent="0.2">
      <c r="A198" s="101"/>
      <c r="B198" s="30"/>
      <c r="C198" s="31" t="e">
        <f>SUM(C194:C197)/COUNTIF(C194:C197,"&gt;0")</f>
        <v>#DIV/0!</v>
      </c>
      <c r="D198" s="31" t="e">
        <f>C198*0.83</f>
        <v>#DIV/0!</v>
      </c>
      <c r="E198" s="540"/>
    </row>
    <row r="199" spans="1:5" x14ac:dyDescent="0.2">
      <c r="A199" s="542" t="s">
        <v>30</v>
      </c>
      <c r="B199" s="11" t="s">
        <v>8</v>
      </c>
      <c r="C199" s="63">
        <f>'MINORENNE-I'!E57</f>
        <v>0</v>
      </c>
      <c r="D199" s="91"/>
      <c r="E199" s="540"/>
    </row>
    <row r="200" spans="1:5" x14ac:dyDescent="0.2">
      <c r="A200" s="542"/>
      <c r="B200" s="11" t="s">
        <v>31</v>
      </c>
      <c r="C200" s="63">
        <f>'MINORENNE-I'!E63</f>
        <v>0</v>
      </c>
      <c r="D200" s="91"/>
      <c r="E200" s="540"/>
    </row>
    <row r="201" spans="1:5" x14ac:dyDescent="0.2">
      <c r="A201" s="542"/>
      <c r="B201" s="11" t="s">
        <v>4</v>
      </c>
      <c r="C201" s="63">
        <f>'MINORENNE-I'!E69</f>
        <v>0</v>
      </c>
      <c r="D201" s="91"/>
      <c r="E201" s="540"/>
    </row>
    <row r="202" spans="1:5" x14ac:dyDescent="0.2">
      <c r="A202" s="101"/>
      <c r="B202" s="30"/>
      <c r="C202" s="31" t="e">
        <f>SUM(C199:C201)/COUNTIF(C199:C201,"&gt;0")</f>
        <v>#DIV/0!</v>
      </c>
      <c r="D202" s="31" t="e">
        <f>C202*4.83</f>
        <v>#DIV/0!</v>
      </c>
      <c r="E202" s="540"/>
    </row>
    <row r="203" spans="1:5" x14ac:dyDescent="0.2">
      <c r="A203" s="542" t="s">
        <v>32</v>
      </c>
      <c r="B203" s="79" t="s">
        <v>92</v>
      </c>
      <c r="C203" s="63">
        <f>'MINORENNE-I'!E76</f>
        <v>0</v>
      </c>
      <c r="D203" s="91"/>
      <c r="E203" s="540"/>
    </row>
    <row r="204" spans="1:5" x14ac:dyDescent="0.2">
      <c r="A204" s="542"/>
      <c r="B204" s="11" t="s">
        <v>4</v>
      </c>
      <c r="C204" s="63">
        <f>'MINORENNE-I'!E82</f>
        <v>0</v>
      </c>
      <c r="D204" s="91"/>
      <c r="E204" s="540"/>
    </row>
    <row r="205" spans="1:5" x14ac:dyDescent="0.2">
      <c r="A205" s="101"/>
      <c r="B205" s="30"/>
      <c r="C205" s="31" t="e">
        <f>SUM(C203:C204)/COUNTIF(C203:C204,"&gt;0")</f>
        <v>#DIV/0!</v>
      </c>
      <c r="D205" s="31" t="e">
        <f>C205*3</f>
        <v>#DIV/0!</v>
      </c>
      <c r="E205" s="540"/>
    </row>
    <row r="206" spans="1:5" ht="38.25" x14ac:dyDescent="0.2">
      <c r="A206" s="102" t="s">
        <v>18</v>
      </c>
      <c r="B206" s="12" t="s">
        <v>101</v>
      </c>
      <c r="C206" s="63">
        <f>'MINORENNE-I'!E89</f>
        <v>0</v>
      </c>
      <c r="D206" s="91"/>
      <c r="E206" s="540"/>
    </row>
    <row r="207" spans="1:5" x14ac:dyDescent="0.2">
      <c r="A207" s="101"/>
      <c r="B207" s="30"/>
      <c r="C207" s="31">
        <f>AVERAGE(C206)</f>
        <v>0</v>
      </c>
      <c r="D207" s="31">
        <f>C207*1.17</f>
        <v>0</v>
      </c>
      <c r="E207" s="540"/>
    </row>
    <row r="208" spans="1:5" ht="25.5" x14ac:dyDescent="0.2">
      <c r="A208" s="542" t="s">
        <v>57</v>
      </c>
      <c r="B208" s="11" t="s">
        <v>25</v>
      </c>
      <c r="C208" s="63">
        <f>'MINORENNE-I'!E96</f>
        <v>0</v>
      </c>
      <c r="D208" s="91"/>
      <c r="E208" s="540"/>
    </row>
    <row r="209" spans="1:5" x14ac:dyDescent="0.2">
      <c r="A209" s="542"/>
      <c r="B209" s="9" t="s">
        <v>26</v>
      </c>
      <c r="C209" s="63">
        <f>'MINORENNE-I'!E102</f>
        <v>0</v>
      </c>
      <c r="D209" s="91"/>
      <c r="E209" s="540"/>
    </row>
    <row r="210" spans="1:5" x14ac:dyDescent="0.2">
      <c r="A210" s="542"/>
      <c r="B210" s="9" t="s">
        <v>27</v>
      </c>
      <c r="C210" s="63">
        <f>'MINORENNE-I'!E108</f>
        <v>0</v>
      </c>
      <c r="D210" s="91"/>
      <c r="E210" s="540"/>
    </row>
    <row r="211" spans="1:5" x14ac:dyDescent="0.2">
      <c r="A211" s="542"/>
      <c r="B211" s="13" t="s">
        <v>51</v>
      </c>
      <c r="C211" s="63">
        <f>'MINORENNE-I'!E114</f>
        <v>0</v>
      </c>
      <c r="D211" s="91"/>
      <c r="E211" s="540"/>
    </row>
    <row r="212" spans="1:5" x14ac:dyDescent="0.2">
      <c r="A212" s="542"/>
      <c r="B212" s="13" t="s">
        <v>83</v>
      </c>
      <c r="C212" s="63">
        <f>'MINORENNE-I'!E120</f>
        <v>0</v>
      </c>
      <c r="D212" s="91"/>
      <c r="E212" s="540"/>
    </row>
    <row r="213" spans="1:5" x14ac:dyDescent="0.2">
      <c r="A213" s="101"/>
      <c r="B213" s="82"/>
      <c r="C213" s="31" t="e">
        <f>SUM(C208:C212)/COUNTIF(C208:C212,"&gt;0")</f>
        <v>#DIV/0!</v>
      </c>
      <c r="D213" s="31" t="e">
        <f>C213*5.83</f>
        <v>#DIV/0!</v>
      </c>
      <c r="E213" s="540"/>
    </row>
    <row r="214" spans="1:5" x14ac:dyDescent="0.2">
      <c r="A214" s="545" t="s">
        <v>1</v>
      </c>
      <c r="B214" s="13" t="s">
        <v>33</v>
      </c>
      <c r="C214" s="63">
        <f>'MINORENNE-I'!E127</f>
        <v>0</v>
      </c>
      <c r="D214" s="91"/>
      <c r="E214" s="540"/>
    </row>
    <row r="215" spans="1:5" x14ac:dyDescent="0.2">
      <c r="A215" s="546"/>
      <c r="B215" s="9" t="s">
        <v>28</v>
      </c>
      <c r="C215" s="63">
        <f>'MINORENNE-I'!E133</f>
        <v>0</v>
      </c>
      <c r="D215" s="91"/>
      <c r="E215" s="540"/>
    </row>
    <row r="216" spans="1:5" x14ac:dyDescent="0.2">
      <c r="A216" s="103"/>
      <c r="B216" s="32"/>
      <c r="C216" s="33" t="e">
        <f>SUM(C214:C215)/COUNTIF(C214:C215,"&gt;0")</f>
        <v>#DIV/0!</v>
      </c>
      <c r="D216" s="33" t="e">
        <f>C216*3.67</f>
        <v>#DIV/0!</v>
      </c>
      <c r="E216" s="540"/>
    </row>
    <row r="217" spans="1:5" x14ac:dyDescent="0.2">
      <c r="A217" s="545" t="s">
        <v>137</v>
      </c>
      <c r="B217" s="11" t="s">
        <v>8</v>
      </c>
      <c r="C217" s="63">
        <f>'MINORENNE-I'!E140</f>
        <v>0</v>
      </c>
      <c r="D217" s="91"/>
      <c r="E217" s="540"/>
    </row>
    <row r="218" spans="1:5" x14ac:dyDescent="0.2">
      <c r="A218" s="546"/>
      <c r="B218" s="11" t="s">
        <v>31</v>
      </c>
      <c r="C218" s="63">
        <f>'MINORENNE-I'!E146</f>
        <v>0</v>
      </c>
      <c r="D218" s="91"/>
      <c r="E218" s="540"/>
    </row>
    <row r="219" spans="1:5" x14ac:dyDescent="0.2">
      <c r="A219" s="546"/>
      <c r="B219" s="11" t="s">
        <v>4</v>
      </c>
      <c r="C219" s="63">
        <f>'MINORENNE-I'!E152</f>
        <v>0</v>
      </c>
      <c r="D219" s="91"/>
      <c r="E219" s="540"/>
    </row>
    <row r="220" spans="1:5" x14ac:dyDescent="0.2">
      <c r="A220" s="103"/>
      <c r="B220" s="32"/>
      <c r="C220" s="33" t="e">
        <f>SUM(C214:C215)/COUNTIF(C214:C215,"&gt;0")</f>
        <v>#DIV/0!</v>
      </c>
      <c r="D220" s="33" t="e">
        <f>C220*3.33</f>
        <v>#DIV/0!</v>
      </c>
      <c r="E220" s="540"/>
    </row>
    <row r="221" spans="1:5" ht="13.5" thickBot="1" x14ac:dyDescent="0.25">
      <c r="A221" s="104" t="s">
        <v>43</v>
      </c>
      <c r="B221" s="538" t="e">
        <f>(D193+D198+D202+D205+D207+D213+D216+D220)/28</f>
        <v>#DIV/0!</v>
      </c>
      <c r="C221" s="538"/>
      <c r="D221" s="538"/>
      <c r="E221" s="541"/>
    </row>
    <row r="222" spans="1:5" ht="33" x14ac:dyDescent="0.2">
      <c r="E222" s="78"/>
    </row>
    <row r="223" spans="1:5" ht="33" x14ac:dyDescent="0.2">
      <c r="E223" s="78"/>
    </row>
  </sheetData>
  <sheetProtection algorithmName="SHA-512" hashValue="AWaLD9XwlCVd/DZQLDWv3GlNIIkdeQfxs4oBX6mThhIL5uDE1Hn6niLKt4WDJlXBRgbC0G/hSz6aXn+2sq967g==" saltValue="9h5B6YXhjaPh5JG9qXqO3A==" spinCount="100000" sheet="1" objects="1" scenarios="1"/>
  <mergeCells count="53">
    <mergeCell ref="G1:L1"/>
    <mergeCell ref="A103:A105"/>
    <mergeCell ref="A138:A139"/>
    <mergeCell ref="A80:A83"/>
    <mergeCell ref="A85:A87"/>
    <mergeCell ref="A89:A90"/>
    <mergeCell ref="A118:A121"/>
    <mergeCell ref="A123:A125"/>
    <mergeCell ref="A94:A98"/>
    <mergeCell ref="A127:A128"/>
    <mergeCell ref="A132:A136"/>
    <mergeCell ref="E37:E70"/>
    <mergeCell ref="A43:A46"/>
    <mergeCell ref="A48:A50"/>
    <mergeCell ref="A52:A53"/>
    <mergeCell ref="A57:A61"/>
    <mergeCell ref="A208:A212"/>
    <mergeCell ref="E188:E221"/>
    <mergeCell ref="A113:A116"/>
    <mergeCell ref="A100:A101"/>
    <mergeCell ref="A141:A143"/>
    <mergeCell ref="E150:E183"/>
    <mergeCell ref="A151:A154"/>
    <mergeCell ref="A156:A159"/>
    <mergeCell ref="A161:A163"/>
    <mergeCell ref="A165:A166"/>
    <mergeCell ref="A170:A174"/>
    <mergeCell ref="A176:A177"/>
    <mergeCell ref="A214:A215"/>
    <mergeCell ref="A217:A219"/>
    <mergeCell ref="A189:A192"/>
    <mergeCell ref="A194:A197"/>
    <mergeCell ref="A199:A201"/>
    <mergeCell ref="A203:A204"/>
    <mergeCell ref="A27:A28"/>
    <mergeCell ref="A30:A32"/>
    <mergeCell ref="A179:A181"/>
    <mergeCell ref="B183:D183"/>
    <mergeCell ref="B221:D221"/>
    <mergeCell ref="E1:E34"/>
    <mergeCell ref="A2:A5"/>
    <mergeCell ref="A7:A10"/>
    <mergeCell ref="A12:A14"/>
    <mergeCell ref="A16:A17"/>
    <mergeCell ref="A21:A25"/>
    <mergeCell ref="B34:D34"/>
    <mergeCell ref="E74:E107"/>
    <mergeCell ref="E112:E145"/>
    <mergeCell ref="A63:A64"/>
    <mergeCell ref="A66:A68"/>
    <mergeCell ref="B70:D70"/>
    <mergeCell ref="B107:D107"/>
    <mergeCell ref="B145:D14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2">
    <pageSetUpPr fitToPage="1"/>
  </sheetPr>
  <dimension ref="A1:M172"/>
  <sheetViews>
    <sheetView showGridLines="0" topLeftCell="A40" zoomScale="75" zoomScaleNormal="75" workbookViewId="0">
      <selection activeCell="S55" sqref="S55"/>
    </sheetView>
  </sheetViews>
  <sheetFormatPr defaultRowHeight="12.75" x14ac:dyDescent="0.2"/>
  <cols>
    <col min="1" max="1" width="37.5703125" customWidth="1"/>
    <col min="2" max="2" width="18.5703125" style="23" customWidth="1"/>
    <col min="3" max="3" width="19.7109375" customWidth="1"/>
    <col min="4" max="4" width="12.140625" customWidth="1"/>
    <col min="6" max="6" width="2.140625" customWidth="1"/>
    <col min="7" max="7" width="49.5703125" customWidth="1"/>
  </cols>
  <sheetData>
    <row r="1" spans="1:13" ht="38.25" customHeight="1" x14ac:dyDescent="0.2">
      <c r="A1" s="25" t="s">
        <v>2</v>
      </c>
      <c r="B1" s="138" t="s">
        <v>3</v>
      </c>
      <c r="C1" s="137" t="s">
        <v>56</v>
      </c>
      <c r="D1" s="25" t="s">
        <v>55</v>
      </c>
      <c r="E1" s="553" t="s">
        <v>142</v>
      </c>
      <c r="G1" s="562" t="s">
        <v>76</v>
      </c>
      <c r="H1" s="563"/>
      <c r="I1" s="563"/>
      <c r="J1" s="563"/>
      <c r="K1" s="563"/>
      <c r="L1" s="563"/>
      <c r="M1" s="563"/>
    </row>
    <row r="2" spans="1:13" ht="12.75" customHeight="1" x14ac:dyDescent="0.2">
      <c r="A2" s="556" t="s">
        <v>54</v>
      </c>
      <c r="B2" s="139" t="s">
        <v>6</v>
      </c>
      <c r="C2" s="129">
        <f>GENITORIALITA!E2</f>
        <v>0</v>
      </c>
      <c r="D2" s="22"/>
      <c r="E2" s="564"/>
      <c r="G2" s="118"/>
      <c r="H2" s="119" t="s">
        <v>142</v>
      </c>
      <c r="I2" s="118" t="s">
        <v>143</v>
      </c>
      <c r="J2" s="118" t="s">
        <v>144</v>
      </c>
      <c r="K2" s="118" t="s">
        <v>145</v>
      </c>
      <c r="L2" s="118" t="s">
        <v>146</v>
      </c>
      <c r="M2" s="118" t="s">
        <v>147</v>
      </c>
    </row>
    <row r="3" spans="1:13" ht="12.75" customHeight="1" x14ac:dyDescent="0.2">
      <c r="A3" s="556"/>
      <c r="B3" s="139" t="s">
        <v>4</v>
      </c>
      <c r="C3" s="129">
        <f>GENITORIALITA!E8</f>
        <v>0</v>
      </c>
      <c r="D3" s="22"/>
      <c r="E3" s="564"/>
      <c r="G3" s="51" t="s">
        <v>54</v>
      </c>
      <c r="H3" s="8" t="e">
        <f>'punteggio genitorialità'!C5</f>
        <v>#DIV/0!</v>
      </c>
      <c r="I3" s="8" t="e">
        <f>'punteggio genitorialità'!C36</f>
        <v>#DIV/0!</v>
      </c>
      <c r="J3" s="8" t="e">
        <f>'punteggio genitorialità'!C65</f>
        <v>#DIV/0!</v>
      </c>
      <c r="K3" s="8" t="e">
        <f>C93</f>
        <v>#DIV/0!</v>
      </c>
      <c r="L3" s="8" t="e">
        <f>C121</f>
        <v>#DIV/0!</v>
      </c>
      <c r="M3" s="8" t="e">
        <f>C150</f>
        <v>#DIV/0!</v>
      </c>
    </row>
    <row r="4" spans="1:13" ht="12.75" customHeight="1" x14ac:dyDescent="0.2">
      <c r="A4" s="556"/>
      <c r="B4" s="139" t="s">
        <v>5</v>
      </c>
      <c r="C4" s="129">
        <f>GENITORIALITA!E14</f>
        <v>0</v>
      </c>
      <c r="D4" s="22"/>
      <c r="E4" s="564"/>
      <c r="G4" s="51" t="s">
        <v>18</v>
      </c>
      <c r="H4" s="8" t="e">
        <f>'punteggio genitorialità'!C8</f>
        <v>#DIV/0!</v>
      </c>
      <c r="I4" s="8" t="e">
        <f>'punteggio genitorialità'!C39</f>
        <v>#DIV/0!</v>
      </c>
      <c r="J4" s="8" t="e">
        <f>'punteggio genitorialità'!C68</f>
        <v>#DIV/0!</v>
      </c>
      <c r="K4" s="8" t="e">
        <f>C96</f>
        <v>#DIV/0!</v>
      </c>
      <c r="L4" s="8" t="e">
        <f>C124</f>
        <v>#DIV/0!</v>
      </c>
      <c r="M4" s="8" t="e">
        <f>C153</f>
        <v>#DIV/0!</v>
      </c>
    </row>
    <row r="5" spans="1:13" ht="12.75" customHeight="1" x14ac:dyDescent="0.2">
      <c r="A5" s="26"/>
      <c r="B5" s="51"/>
      <c r="C5" s="27" t="e">
        <f>SUM(C2:C4)/COUNTIF(C2:C4,"&gt;0")</f>
        <v>#DIV/0!</v>
      </c>
      <c r="D5" s="28" t="e">
        <f>C5*1.79</f>
        <v>#DIV/0!</v>
      </c>
      <c r="E5" s="564"/>
      <c r="G5" s="51" t="s">
        <v>34</v>
      </c>
      <c r="H5" s="8" t="e">
        <f>'punteggio genitorialità'!C16</f>
        <v>#DIV/0!</v>
      </c>
      <c r="I5" s="8" t="e">
        <f>'punteggio genitorialità'!C47</f>
        <v>#DIV/0!</v>
      </c>
      <c r="J5" s="8" t="e">
        <f>'punteggio genitorialità'!C76</f>
        <v>#DIV/0!</v>
      </c>
      <c r="K5" s="8" t="e">
        <f>C104</f>
        <v>#DIV/0!</v>
      </c>
      <c r="L5" s="8" t="e">
        <f>C132</f>
        <v>#DIV/0!</v>
      </c>
      <c r="M5" s="8" t="e">
        <f>C161</f>
        <v>#DIV/0!</v>
      </c>
    </row>
    <row r="6" spans="1:13" ht="13.5" customHeight="1" x14ac:dyDescent="0.2">
      <c r="A6" s="556" t="s">
        <v>18</v>
      </c>
      <c r="B6" s="139" t="s">
        <v>6</v>
      </c>
      <c r="C6" s="129">
        <f>GENITORIALITA!E21</f>
        <v>0</v>
      </c>
      <c r="D6" s="22"/>
      <c r="E6" s="564"/>
      <c r="G6" s="51" t="s">
        <v>35</v>
      </c>
      <c r="H6" s="8" t="e">
        <f>'punteggio genitorialità'!C22</f>
        <v>#DIV/0!</v>
      </c>
      <c r="I6" s="8" t="e">
        <f>'punteggio genitorialità'!C53</f>
        <v>#DIV/0!</v>
      </c>
      <c r="J6" s="8" t="e">
        <f>'punteggio genitorialità'!C82</f>
        <v>#DIV/0!</v>
      </c>
      <c r="K6" s="8" t="e">
        <f>C110</f>
        <v>#DIV/0!</v>
      </c>
      <c r="L6" s="8" t="e">
        <f>C138</f>
        <v>#DIV/0!</v>
      </c>
      <c r="M6" s="8" t="e">
        <f>C167</f>
        <v>#DIV/0!</v>
      </c>
    </row>
    <row r="7" spans="1:13" ht="38.25" customHeight="1" x14ac:dyDescent="0.2">
      <c r="A7" s="556"/>
      <c r="B7" s="140" t="s">
        <v>19</v>
      </c>
      <c r="C7" s="129">
        <f>GENITORIALITA!E27</f>
        <v>0</v>
      </c>
      <c r="D7" s="22"/>
      <c r="E7" s="564"/>
      <c r="G7" s="52" t="s">
        <v>91</v>
      </c>
      <c r="H7" s="48" t="e">
        <f>'punteggio genitorialità'!C26</f>
        <v>#DIV/0!</v>
      </c>
      <c r="I7" s="48" t="e">
        <f>'punteggio genitorialità'!C57</f>
        <v>#DIV/0!</v>
      </c>
      <c r="J7" s="48" t="e">
        <f>'punteggio genitorialità'!C86</f>
        <v>#DIV/0!</v>
      </c>
      <c r="K7" s="48" t="e">
        <f>C114</f>
        <v>#DIV/0!</v>
      </c>
      <c r="L7" s="48" t="e">
        <f>C142</f>
        <v>#DIV/0!</v>
      </c>
      <c r="M7" s="8" t="e">
        <f>C171</f>
        <v>#DIV/0!</v>
      </c>
    </row>
    <row r="8" spans="1:13" ht="12.75" customHeight="1" x14ac:dyDescent="0.2">
      <c r="A8" s="26"/>
      <c r="B8" s="51"/>
      <c r="C8" s="27" t="e">
        <f>SUM(C6:C7)/COUNTIF(C6:C7,"&gt;0")</f>
        <v>#DIV/0!</v>
      </c>
      <c r="D8" s="28" t="e">
        <f>C8*0.29</f>
        <v>#DIV/0!</v>
      </c>
      <c r="E8" s="564"/>
      <c r="G8" s="49"/>
      <c r="H8" s="50"/>
      <c r="I8" s="50"/>
      <c r="J8" s="50"/>
      <c r="K8" s="50"/>
      <c r="L8" s="50"/>
    </row>
    <row r="9" spans="1:13" ht="12.75" customHeight="1" x14ac:dyDescent="0.2">
      <c r="A9" s="556" t="s">
        <v>34</v>
      </c>
      <c r="B9" s="141" t="s">
        <v>89</v>
      </c>
      <c r="C9" s="129">
        <f>GENITORIALITA!E34</f>
        <v>0</v>
      </c>
      <c r="D9" s="22"/>
      <c r="E9" s="564"/>
    </row>
    <row r="10" spans="1:13" ht="12.75" customHeight="1" x14ac:dyDescent="0.2">
      <c r="A10" s="556"/>
      <c r="B10" s="141" t="s">
        <v>8</v>
      </c>
      <c r="C10" s="129">
        <f>GENITORIALITA!E40</f>
        <v>0</v>
      </c>
      <c r="D10" s="22"/>
      <c r="E10" s="564"/>
    </row>
    <row r="11" spans="1:13" ht="12.75" customHeight="1" x14ac:dyDescent="0.2">
      <c r="A11" s="556"/>
      <c r="B11" s="139" t="s">
        <v>9</v>
      </c>
      <c r="C11" s="129">
        <f>GENITORIALITA!E46</f>
        <v>0</v>
      </c>
      <c r="D11" s="22"/>
      <c r="E11" s="564"/>
    </row>
    <row r="12" spans="1:13" ht="12.75" customHeight="1" x14ac:dyDescent="0.2">
      <c r="A12" s="556"/>
      <c r="B12" s="139" t="s">
        <v>7</v>
      </c>
      <c r="C12" s="129">
        <f>GENITORIALITA!E52</f>
        <v>0</v>
      </c>
      <c r="D12" s="22"/>
      <c r="E12" s="564"/>
    </row>
    <row r="13" spans="1:13" ht="12.75" customHeight="1" x14ac:dyDescent="0.2">
      <c r="A13" s="556"/>
      <c r="B13" s="139" t="s">
        <v>10</v>
      </c>
      <c r="C13" s="129">
        <f>GENITORIALITA!E58</f>
        <v>0</v>
      </c>
      <c r="D13" s="22"/>
      <c r="E13" s="564"/>
    </row>
    <row r="14" spans="1:13" ht="12.75" customHeight="1" x14ac:dyDescent="0.2">
      <c r="A14" s="556"/>
      <c r="B14" s="139" t="s">
        <v>5</v>
      </c>
      <c r="C14" s="129">
        <f>GENITORIALITA!E64</f>
        <v>0</v>
      </c>
      <c r="D14" s="22"/>
      <c r="E14" s="564"/>
    </row>
    <row r="15" spans="1:13" ht="12.75" customHeight="1" x14ac:dyDescent="0.2">
      <c r="A15" s="556"/>
      <c r="B15" s="140" t="s">
        <v>42</v>
      </c>
      <c r="C15" s="129">
        <f>GENITORIALITA!E70</f>
        <v>0</v>
      </c>
      <c r="D15" s="22"/>
      <c r="E15" s="564"/>
    </row>
    <row r="16" spans="1:13" ht="12.75" customHeight="1" x14ac:dyDescent="0.2">
      <c r="A16" s="26"/>
      <c r="B16" s="51"/>
      <c r="C16" s="27" t="e">
        <f>SUM(C9:C15)/COUNTIF(C9:C15,"&gt;0")</f>
        <v>#DIV/0!</v>
      </c>
      <c r="D16" s="28" t="e">
        <f>C16*3.43</f>
        <v>#DIV/0!</v>
      </c>
      <c r="E16" s="564"/>
    </row>
    <row r="17" spans="1:5" ht="12.75" customHeight="1" x14ac:dyDescent="0.2">
      <c r="A17" s="556" t="s">
        <v>35</v>
      </c>
      <c r="B17" s="139" t="s">
        <v>44</v>
      </c>
      <c r="C17" s="129">
        <f>GENITORIALITA!E77</f>
        <v>0</v>
      </c>
      <c r="D17" s="22"/>
      <c r="E17" s="564"/>
    </row>
    <row r="18" spans="1:5" ht="12.75" customHeight="1" x14ac:dyDescent="0.2">
      <c r="A18" s="556"/>
      <c r="B18" s="141" t="s">
        <v>90</v>
      </c>
      <c r="C18" s="129">
        <f>GENITORIALITA!E83</f>
        <v>0</v>
      </c>
      <c r="D18" s="22"/>
      <c r="E18" s="564"/>
    </row>
    <row r="19" spans="1:5" ht="12.75" customHeight="1" x14ac:dyDescent="0.2">
      <c r="A19" s="556"/>
      <c r="B19" s="139" t="s">
        <v>11</v>
      </c>
      <c r="C19" s="129">
        <f>GENITORIALITA!E89</f>
        <v>0</v>
      </c>
      <c r="D19" s="22"/>
      <c r="E19" s="564"/>
    </row>
    <row r="20" spans="1:5" ht="12.75" customHeight="1" x14ac:dyDescent="0.2">
      <c r="A20" s="556"/>
      <c r="B20" s="139" t="s">
        <v>12</v>
      </c>
      <c r="C20" s="129">
        <f>GENITORIALITA!E95</f>
        <v>0</v>
      </c>
      <c r="D20" s="22"/>
      <c r="E20" s="564"/>
    </row>
    <row r="21" spans="1:5" ht="12.75" customHeight="1" x14ac:dyDescent="0.2">
      <c r="A21" s="556"/>
      <c r="B21" s="139" t="s">
        <v>13</v>
      </c>
      <c r="C21" s="129">
        <f>GENITORIALITA!E101</f>
        <v>0</v>
      </c>
      <c r="D21" s="22"/>
      <c r="E21" s="564"/>
    </row>
    <row r="22" spans="1:5" ht="12.75" customHeight="1" x14ac:dyDescent="0.2">
      <c r="A22" s="26"/>
      <c r="B22" s="51"/>
      <c r="C22" s="27" t="e">
        <f>SUM(C17:C21)/COUNTIF(C17:C21,"&gt;0")</f>
        <v>#DIV/0!</v>
      </c>
      <c r="D22" s="28" t="e">
        <f>C22*3.5</f>
        <v>#DIV/0!</v>
      </c>
      <c r="E22" s="564"/>
    </row>
    <row r="23" spans="1:5" ht="12.75" customHeight="1" x14ac:dyDescent="0.2">
      <c r="A23" s="556" t="s">
        <v>85</v>
      </c>
      <c r="B23" s="140" t="s">
        <v>15</v>
      </c>
      <c r="C23" s="129">
        <f>GENITORIALITA!E108</f>
        <v>0</v>
      </c>
      <c r="D23" s="22"/>
      <c r="E23" s="564"/>
    </row>
    <row r="24" spans="1:5" ht="12.75" customHeight="1" x14ac:dyDescent="0.2">
      <c r="A24" s="556"/>
      <c r="B24" s="142" t="s">
        <v>16</v>
      </c>
      <c r="C24" s="129">
        <f>GENITORIALITA!E114</f>
        <v>0</v>
      </c>
      <c r="D24" s="22"/>
      <c r="E24" s="564"/>
    </row>
    <row r="25" spans="1:5" ht="25.5" customHeight="1" x14ac:dyDescent="0.2">
      <c r="A25" s="556"/>
      <c r="B25" s="140" t="s">
        <v>17</v>
      </c>
      <c r="C25" s="129">
        <f>GENITORIALITA!E120</f>
        <v>0</v>
      </c>
      <c r="D25" s="22"/>
      <c r="E25" s="564"/>
    </row>
    <row r="26" spans="1:5" ht="12.75" customHeight="1" x14ac:dyDescent="0.2">
      <c r="A26" s="26"/>
      <c r="B26" s="51"/>
      <c r="C26" s="27" t="e">
        <f>SUM(C23:C25)/COUNTIF(C23:C25,"&gt;0")</f>
        <v>#DIV/0!</v>
      </c>
      <c r="D26" s="28" t="e">
        <f>C26*1</f>
        <v>#DIV/0!</v>
      </c>
      <c r="E26" s="564"/>
    </row>
    <row r="27" spans="1:5" ht="12.75" customHeight="1" x14ac:dyDescent="0.2">
      <c r="A27" s="4" t="s">
        <v>43</v>
      </c>
      <c r="B27" s="560" t="e">
        <f>(D26+D22+D16+D8+D5)/10.01</f>
        <v>#DIV/0!</v>
      </c>
      <c r="C27" s="557"/>
      <c r="D27" s="558"/>
      <c r="E27" s="565"/>
    </row>
    <row r="28" spans="1:5" ht="12" customHeight="1" x14ac:dyDescent="0.2"/>
    <row r="29" spans="1:5" hidden="1" x14ac:dyDescent="0.2"/>
    <row r="30" spans="1:5" ht="8.25" hidden="1" customHeight="1" x14ac:dyDescent="0.2"/>
    <row r="31" spans="1:5" x14ac:dyDescent="0.2">
      <c r="C31" s="3"/>
    </row>
    <row r="32" spans="1:5" ht="25.5" customHeight="1" x14ac:dyDescent="0.2">
      <c r="A32" s="25" t="s">
        <v>2</v>
      </c>
      <c r="B32" s="138" t="s">
        <v>3</v>
      </c>
      <c r="C32" s="137" t="s">
        <v>56</v>
      </c>
      <c r="D32" s="25" t="s">
        <v>55</v>
      </c>
      <c r="E32" s="553" t="s">
        <v>143</v>
      </c>
    </row>
    <row r="33" spans="1:5" ht="12.75" customHeight="1" x14ac:dyDescent="0.2">
      <c r="A33" s="556" t="s">
        <v>54</v>
      </c>
      <c r="B33" s="139" t="s">
        <v>6</v>
      </c>
      <c r="C33" s="129">
        <f>GENITORIALITA!E3</f>
        <v>0</v>
      </c>
      <c r="D33" s="22"/>
      <c r="E33" s="554"/>
    </row>
    <row r="34" spans="1:5" ht="12.75" customHeight="1" x14ac:dyDescent="0.2">
      <c r="A34" s="556"/>
      <c r="B34" s="139" t="s">
        <v>4</v>
      </c>
      <c r="C34" s="129">
        <f>GENITORIALITA!E9</f>
        <v>0</v>
      </c>
      <c r="D34" s="22"/>
      <c r="E34" s="554"/>
    </row>
    <row r="35" spans="1:5" ht="12.75" customHeight="1" x14ac:dyDescent="0.2">
      <c r="A35" s="556"/>
      <c r="B35" s="139" t="s">
        <v>5</v>
      </c>
      <c r="C35" s="129">
        <f>GENITORIALITA!E15</f>
        <v>0</v>
      </c>
      <c r="D35" s="22"/>
      <c r="E35" s="554"/>
    </row>
    <row r="36" spans="1:5" ht="12.75" customHeight="1" x14ac:dyDescent="0.2">
      <c r="A36" s="26"/>
      <c r="B36" s="51"/>
      <c r="C36" s="27" t="e">
        <f>SUM(C33:C35)/COUNTIF(C33:C35,"&gt;0")</f>
        <v>#DIV/0!</v>
      </c>
      <c r="D36" s="27" t="e">
        <f>C36*1.79</f>
        <v>#DIV/0!</v>
      </c>
      <c r="E36" s="554"/>
    </row>
    <row r="37" spans="1:5" ht="12.75" customHeight="1" x14ac:dyDescent="0.2">
      <c r="A37" s="556" t="s">
        <v>18</v>
      </c>
      <c r="B37" s="139" t="s">
        <v>6</v>
      </c>
      <c r="C37" s="129">
        <f>GENITORIALITA!E22</f>
        <v>0</v>
      </c>
      <c r="D37" s="4"/>
      <c r="E37" s="554"/>
    </row>
    <row r="38" spans="1:5" ht="25.5" customHeight="1" x14ac:dyDescent="0.2">
      <c r="A38" s="556"/>
      <c r="B38" s="140" t="s">
        <v>19</v>
      </c>
      <c r="C38" s="129">
        <f>GENITORIALITA!E28</f>
        <v>0</v>
      </c>
      <c r="D38" s="4"/>
      <c r="E38" s="554"/>
    </row>
    <row r="39" spans="1:5" ht="12.75" customHeight="1" x14ac:dyDescent="0.2">
      <c r="A39" s="26"/>
      <c r="B39" s="51"/>
      <c r="C39" s="27" t="e">
        <f>SUM(C37:C38)/COUNTIF(C37:C38,"&gt;0")</f>
        <v>#DIV/0!</v>
      </c>
      <c r="D39" s="27" t="e">
        <f>C39*0.29</f>
        <v>#DIV/0!</v>
      </c>
      <c r="E39" s="554"/>
    </row>
    <row r="40" spans="1:5" ht="12.75" customHeight="1" x14ac:dyDescent="0.2">
      <c r="A40" s="556" t="s">
        <v>34</v>
      </c>
      <c r="B40" s="141" t="s">
        <v>89</v>
      </c>
      <c r="C40" s="129">
        <f>GENITORIALITA!E35</f>
        <v>0</v>
      </c>
      <c r="D40" s="4"/>
      <c r="E40" s="554"/>
    </row>
    <row r="41" spans="1:5" ht="12.75" customHeight="1" x14ac:dyDescent="0.2">
      <c r="A41" s="556"/>
      <c r="B41" s="141" t="s">
        <v>8</v>
      </c>
      <c r="C41" s="129">
        <f>GENITORIALITA!E41</f>
        <v>0</v>
      </c>
      <c r="D41" s="4"/>
      <c r="E41" s="554"/>
    </row>
    <row r="42" spans="1:5" ht="12.75" customHeight="1" x14ac:dyDescent="0.2">
      <c r="A42" s="556"/>
      <c r="B42" s="139" t="s">
        <v>9</v>
      </c>
      <c r="C42" s="129">
        <f>GENITORIALITA!E47</f>
        <v>0</v>
      </c>
      <c r="D42" s="4"/>
      <c r="E42" s="554"/>
    </row>
    <row r="43" spans="1:5" ht="12.75" customHeight="1" x14ac:dyDescent="0.2">
      <c r="A43" s="556"/>
      <c r="B43" s="139" t="s">
        <v>7</v>
      </c>
      <c r="C43" s="129">
        <f>GENITORIALITA!E53</f>
        <v>0</v>
      </c>
      <c r="D43" s="4"/>
      <c r="E43" s="554"/>
    </row>
    <row r="44" spans="1:5" ht="12.75" customHeight="1" x14ac:dyDescent="0.2">
      <c r="A44" s="556"/>
      <c r="B44" s="139" t="s">
        <v>10</v>
      </c>
      <c r="C44" s="129">
        <f>GENITORIALITA!E59</f>
        <v>0</v>
      </c>
      <c r="D44" s="4"/>
      <c r="E44" s="554"/>
    </row>
    <row r="45" spans="1:5" ht="12.75" customHeight="1" x14ac:dyDescent="0.2">
      <c r="A45" s="556"/>
      <c r="B45" s="139" t="s">
        <v>5</v>
      </c>
      <c r="C45" s="129">
        <f>GENITORIALITA!E65</f>
        <v>0</v>
      </c>
      <c r="D45" s="4"/>
      <c r="E45" s="554"/>
    </row>
    <row r="46" spans="1:5" ht="12.75" customHeight="1" x14ac:dyDescent="0.2">
      <c r="A46" s="556"/>
      <c r="B46" s="140" t="s">
        <v>42</v>
      </c>
      <c r="C46" s="129">
        <f>GENITORIALITA!E71</f>
        <v>0</v>
      </c>
      <c r="D46" s="4"/>
      <c r="E46" s="554"/>
    </row>
    <row r="47" spans="1:5" ht="12.75" customHeight="1" x14ac:dyDescent="0.2">
      <c r="A47" s="26"/>
      <c r="B47" s="51"/>
      <c r="C47" s="27" t="e">
        <f>SUM(C40:C46)/COUNTIF(C40:C46,"&gt;0")</f>
        <v>#DIV/0!</v>
      </c>
      <c r="D47" s="27" t="e">
        <f>C47*3.43</f>
        <v>#DIV/0!</v>
      </c>
      <c r="E47" s="554"/>
    </row>
    <row r="48" spans="1:5" ht="12.75" customHeight="1" x14ac:dyDescent="0.2">
      <c r="A48" s="556" t="s">
        <v>35</v>
      </c>
      <c r="B48" s="139" t="s">
        <v>44</v>
      </c>
      <c r="C48" s="129">
        <f>GENITORIALITA!E78</f>
        <v>0</v>
      </c>
      <c r="D48" s="4"/>
      <c r="E48" s="554"/>
    </row>
    <row r="49" spans="1:5" ht="12.75" customHeight="1" x14ac:dyDescent="0.2">
      <c r="A49" s="556"/>
      <c r="B49" s="141" t="s">
        <v>90</v>
      </c>
      <c r="C49" s="129">
        <f>GENITORIALITA!E84</f>
        <v>0</v>
      </c>
      <c r="D49" s="4"/>
      <c r="E49" s="554"/>
    </row>
    <row r="50" spans="1:5" ht="12.75" customHeight="1" x14ac:dyDescent="0.2">
      <c r="A50" s="556"/>
      <c r="B50" s="139" t="s">
        <v>11</v>
      </c>
      <c r="C50" s="129">
        <f>GENITORIALITA!E90</f>
        <v>0</v>
      </c>
      <c r="D50" s="4"/>
      <c r="E50" s="554"/>
    </row>
    <row r="51" spans="1:5" ht="12.75" customHeight="1" x14ac:dyDescent="0.2">
      <c r="A51" s="556"/>
      <c r="B51" s="139" t="s">
        <v>12</v>
      </c>
      <c r="C51" s="129">
        <f>GENITORIALITA!E96</f>
        <v>0</v>
      </c>
      <c r="D51" s="4"/>
      <c r="E51" s="554"/>
    </row>
    <row r="52" spans="1:5" ht="12.75" customHeight="1" x14ac:dyDescent="0.2">
      <c r="A52" s="556"/>
      <c r="B52" s="139" t="s">
        <v>13</v>
      </c>
      <c r="C52" s="129">
        <f>GENITORIALITA!E102</f>
        <v>0</v>
      </c>
      <c r="D52" s="4"/>
      <c r="E52" s="554"/>
    </row>
    <row r="53" spans="1:5" ht="12.75" customHeight="1" x14ac:dyDescent="0.2">
      <c r="A53" s="26"/>
      <c r="B53" s="51"/>
      <c r="C53" s="27" t="e">
        <f>SUM(C48:C52)/COUNTIF(C48:C52,"&gt;0")</f>
        <v>#DIV/0!</v>
      </c>
      <c r="D53" s="27" t="e">
        <f>C53*3.5</f>
        <v>#DIV/0!</v>
      </c>
      <c r="E53" s="554"/>
    </row>
    <row r="54" spans="1:5" ht="12.75" customHeight="1" x14ac:dyDescent="0.2">
      <c r="A54" s="556" t="s">
        <v>85</v>
      </c>
      <c r="B54" s="140" t="s">
        <v>15</v>
      </c>
      <c r="C54" s="129">
        <f>GENITORIALITA!E109</f>
        <v>0</v>
      </c>
      <c r="D54" s="4"/>
      <c r="E54" s="554"/>
    </row>
    <row r="55" spans="1:5" ht="12.75" customHeight="1" x14ac:dyDescent="0.2">
      <c r="A55" s="556"/>
      <c r="B55" s="142" t="s">
        <v>16</v>
      </c>
      <c r="C55" s="129">
        <f>GENITORIALITA!E115</f>
        <v>0</v>
      </c>
      <c r="D55" s="4"/>
      <c r="E55" s="554"/>
    </row>
    <row r="56" spans="1:5" ht="25.5" customHeight="1" x14ac:dyDescent="0.2">
      <c r="A56" s="556"/>
      <c r="B56" s="140" t="s">
        <v>17</v>
      </c>
      <c r="C56" s="129">
        <f>GENITORIALITA!E121</f>
        <v>0</v>
      </c>
      <c r="D56" s="4"/>
      <c r="E56" s="554"/>
    </row>
    <row r="57" spans="1:5" ht="12.75" customHeight="1" x14ac:dyDescent="0.2">
      <c r="A57" s="26"/>
      <c r="B57" s="52"/>
      <c r="C57" s="145" t="e">
        <f>SUM(C54:C56)/COUNTIF(C54:C56,"&gt;0")</f>
        <v>#DIV/0!</v>
      </c>
      <c r="D57" s="145" t="e">
        <f>C57*1</f>
        <v>#DIV/0!</v>
      </c>
      <c r="E57" s="554"/>
    </row>
    <row r="58" spans="1:5" ht="12.75" customHeight="1" x14ac:dyDescent="0.2">
      <c r="A58" s="22" t="s">
        <v>43</v>
      </c>
      <c r="B58" s="567" t="e">
        <f>(D57+D53+D47+D39+D36)/10.01</f>
        <v>#DIV/0!</v>
      </c>
      <c r="C58" s="567"/>
      <c r="D58" s="567"/>
      <c r="E58" s="566"/>
    </row>
    <row r="61" spans="1:5" ht="25.5" x14ac:dyDescent="0.2">
      <c r="A61" s="25" t="s">
        <v>2</v>
      </c>
      <c r="B61" s="138" t="s">
        <v>3</v>
      </c>
      <c r="C61" s="137" t="s">
        <v>56</v>
      </c>
      <c r="D61" s="25" t="s">
        <v>55</v>
      </c>
      <c r="E61" s="553" t="s">
        <v>144</v>
      </c>
    </row>
    <row r="62" spans="1:5" x14ac:dyDescent="0.2">
      <c r="A62" s="556" t="s">
        <v>54</v>
      </c>
      <c r="B62" s="139" t="s">
        <v>6</v>
      </c>
      <c r="C62" s="129">
        <f>GENITORIALITA!E4</f>
        <v>0</v>
      </c>
      <c r="D62" s="4"/>
      <c r="E62" s="554"/>
    </row>
    <row r="63" spans="1:5" x14ac:dyDescent="0.2">
      <c r="A63" s="556"/>
      <c r="B63" s="139" t="s">
        <v>4</v>
      </c>
      <c r="C63" s="129">
        <f>GENITORIALITA!E10</f>
        <v>0</v>
      </c>
      <c r="D63" s="4"/>
      <c r="E63" s="554"/>
    </row>
    <row r="64" spans="1:5" x14ac:dyDescent="0.2">
      <c r="A64" s="556"/>
      <c r="B64" s="139" t="s">
        <v>5</v>
      </c>
      <c r="C64" s="129">
        <f>GENITORIALITA!E16</f>
        <v>0</v>
      </c>
      <c r="D64" s="4"/>
      <c r="E64" s="554"/>
    </row>
    <row r="65" spans="1:5" x14ac:dyDescent="0.2">
      <c r="A65" s="26"/>
      <c r="B65" s="51"/>
      <c r="C65" s="27" t="e">
        <f>SUM(C62:C64)/COUNTIF(C62:C64,"&gt;0")</f>
        <v>#DIV/0!</v>
      </c>
      <c r="D65" s="27" t="e">
        <f>C65*1.79</f>
        <v>#DIV/0!</v>
      </c>
      <c r="E65" s="554"/>
    </row>
    <row r="66" spans="1:5" x14ac:dyDescent="0.2">
      <c r="A66" s="556" t="s">
        <v>18</v>
      </c>
      <c r="B66" s="139" t="s">
        <v>6</v>
      </c>
      <c r="C66" s="129">
        <f>GENITORIALITA!E23</f>
        <v>0</v>
      </c>
      <c r="D66" s="4"/>
      <c r="E66" s="554"/>
    </row>
    <row r="67" spans="1:5" ht="25.5" x14ac:dyDescent="0.2">
      <c r="A67" s="556"/>
      <c r="B67" s="140" t="s">
        <v>19</v>
      </c>
      <c r="C67" s="129">
        <f>GENITORIALITA!E29</f>
        <v>0</v>
      </c>
      <c r="D67" s="4"/>
      <c r="E67" s="554"/>
    </row>
    <row r="68" spans="1:5" x14ac:dyDescent="0.2">
      <c r="A68" s="26"/>
      <c r="B68" s="51"/>
      <c r="C68" s="27" t="e">
        <f>SUM(C66:C67)/COUNTIF(C66:C67,"&gt;0")</f>
        <v>#DIV/0!</v>
      </c>
      <c r="D68" s="27" t="e">
        <f>C68*0.29</f>
        <v>#DIV/0!</v>
      </c>
      <c r="E68" s="554"/>
    </row>
    <row r="69" spans="1:5" x14ac:dyDescent="0.2">
      <c r="A69" s="556" t="s">
        <v>34</v>
      </c>
      <c r="B69" s="141" t="s">
        <v>89</v>
      </c>
      <c r="C69" s="129">
        <f>GENITORIALITA!E36</f>
        <v>0</v>
      </c>
      <c r="D69" s="4"/>
      <c r="E69" s="554"/>
    </row>
    <row r="70" spans="1:5" x14ac:dyDescent="0.2">
      <c r="A70" s="556"/>
      <c r="B70" s="141" t="s">
        <v>8</v>
      </c>
      <c r="C70" s="129">
        <f>GENITORIALITA!E42</f>
        <v>0</v>
      </c>
      <c r="D70" s="4"/>
      <c r="E70" s="554"/>
    </row>
    <row r="71" spans="1:5" x14ac:dyDescent="0.2">
      <c r="A71" s="556"/>
      <c r="B71" s="139" t="s">
        <v>9</v>
      </c>
      <c r="C71" s="129">
        <f>GENITORIALITA!E48</f>
        <v>0</v>
      </c>
      <c r="D71" s="4"/>
      <c r="E71" s="554"/>
    </row>
    <row r="72" spans="1:5" x14ac:dyDescent="0.2">
      <c r="A72" s="556"/>
      <c r="B72" s="139" t="s">
        <v>7</v>
      </c>
      <c r="C72" s="129">
        <f>GENITORIALITA!E54</f>
        <v>0</v>
      </c>
      <c r="D72" s="4"/>
      <c r="E72" s="554"/>
    </row>
    <row r="73" spans="1:5" x14ac:dyDescent="0.2">
      <c r="A73" s="556"/>
      <c r="B73" s="139" t="s">
        <v>10</v>
      </c>
      <c r="C73" s="129">
        <f>GENITORIALITA!E60</f>
        <v>0</v>
      </c>
      <c r="D73" s="4"/>
      <c r="E73" s="554"/>
    </row>
    <row r="74" spans="1:5" x14ac:dyDescent="0.2">
      <c r="A74" s="556"/>
      <c r="B74" s="139" t="s">
        <v>5</v>
      </c>
      <c r="C74" s="129">
        <f>GENITORIALITA!E66</f>
        <v>0</v>
      </c>
      <c r="D74" s="4"/>
      <c r="E74" s="554"/>
    </row>
    <row r="75" spans="1:5" x14ac:dyDescent="0.2">
      <c r="A75" s="556"/>
      <c r="B75" s="140" t="s">
        <v>42</v>
      </c>
      <c r="C75" s="129">
        <f>GENITORIALITA!E72</f>
        <v>0</v>
      </c>
      <c r="D75" s="4"/>
      <c r="E75" s="554"/>
    </row>
    <row r="76" spans="1:5" x14ac:dyDescent="0.2">
      <c r="A76" s="26"/>
      <c r="B76" s="51"/>
      <c r="C76" s="27" t="e">
        <f>SUM(C69:C75)/COUNTIF(C69:C75,"&gt;0")</f>
        <v>#DIV/0!</v>
      </c>
      <c r="D76" s="27" t="e">
        <f>C76*3.43</f>
        <v>#DIV/0!</v>
      </c>
      <c r="E76" s="554"/>
    </row>
    <row r="77" spans="1:5" x14ac:dyDescent="0.2">
      <c r="A77" s="556" t="s">
        <v>35</v>
      </c>
      <c r="B77" s="139" t="s">
        <v>44</v>
      </c>
      <c r="C77" s="129">
        <f>GENITORIALITA!E79</f>
        <v>0</v>
      </c>
      <c r="D77" s="4"/>
      <c r="E77" s="554"/>
    </row>
    <row r="78" spans="1:5" x14ac:dyDescent="0.2">
      <c r="A78" s="556"/>
      <c r="B78" s="141" t="s">
        <v>90</v>
      </c>
      <c r="C78" s="129">
        <f>GENITORIALITA!E85</f>
        <v>0</v>
      </c>
      <c r="D78" s="4"/>
      <c r="E78" s="554"/>
    </row>
    <row r="79" spans="1:5" x14ac:dyDescent="0.2">
      <c r="A79" s="556"/>
      <c r="B79" s="139" t="s">
        <v>11</v>
      </c>
      <c r="C79" s="129">
        <f>GENITORIALITA!E91</f>
        <v>0</v>
      </c>
      <c r="D79" s="4"/>
      <c r="E79" s="554"/>
    </row>
    <row r="80" spans="1:5" x14ac:dyDescent="0.2">
      <c r="A80" s="556"/>
      <c r="B80" s="139" t="s">
        <v>12</v>
      </c>
      <c r="C80" s="129">
        <f>GENITORIALITA!E97</f>
        <v>0</v>
      </c>
      <c r="D80" s="4"/>
      <c r="E80" s="554"/>
    </row>
    <row r="81" spans="1:5" x14ac:dyDescent="0.2">
      <c r="A81" s="556"/>
      <c r="B81" s="139" t="s">
        <v>13</v>
      </c>
      <c r="C81" s="129">
        <f>GENITORIALITA!E103</f>
        <v>0</v>
      </c>
      <c r="D81" s="4"/>
      <c r="E81" s="554"/>
    </row>
    <row r="82" spans="1:5" x14ac:dyDescent="0.2">
      <c r="A82" s="26"/>
      <c r="B82" s="51"/>
      <c r="C82" s="27" t="e">
        <f>SUM(C77:C81)/COUNTIF(C77:C81,"&gt;0")</f>
        <v>#DIV/0!</v>
      </c>
      <c r="D82" s="27" t="e">
        <f>C82*3.5</f>
        <v>#DIV/0!</v>
      </c>
      <c r="E82" s="554"/>
    </row>
    <row r="83" spans="1:5" x14ac:dyDescent="0.2">
      <c r="A83" s="556" t="s">
        <v>85</v>
      </c>
      <c r="B83" s="140" t="s">
        <v>15</v>
      </c>
      <c r="C83" s="129">
        <f>GENITORIALITA!E110</f>
        <v>0</v>
      </c>
      <c r="D83" s="4"/>
      <c r="E83" s="554"/>
    </row>
    <row r="84" spans="1:5" x14ac:dyDescent="0.2">
      <c r="A84" s="556"/>
      <c r="B84" s="142" t="s">
        <v>16</v>
      </c>
      <c r="C84" s="129">
        <f>GENITORIALITA!E116</f>
        <v>0</v>
      </c>
      <c r="D84" s="4"/>
      <c r="E84" s="554"/>
    </row>
    <row r="85" spans="1:5" ht="25.5" x14ac:dyDescent="0.2">
      <c r="A85" s="556"/>
      <c r="B85" s="140" t="s">
        <v>17</v>
      </c>
      <c r="C85" s="129">
        <f>GENITORIALITA!E122</f>
        <v>0</v>
      </c>
      <c r="D85" s="4"/>
      <c r="E85" s="554"/>
    </row>
    <row r="86" spans="1:5" x14ac:dyDescent="0.2">
      <c r="A86" s="26"/>
      <c r="B86" s="51"/>
      <c r="C86" s="27" t="e">
        <f>SUM(C83:C85)/COUNTIF(C83:C85,"&gt;0")</f>
        <v>#DIV/0!</v>
      </c>
      <c r="D86" s="27" t="e">
        <f>C86*1</f>
        <v>#DIV/0!</v>
      </c>
      <c r="E86" s="554"/>
    </row>
    <row r="87" spans="1:5" x14ac:dyDescent="0.2">
      <c r="A87" s="4" t="s">
        <v>43</v>
      </c>
      <c r="B87" s="560" t="e">
        <f>(D86+D82+D76+D68+D65)/10.01</f>
        <v>#DIV/0!</v>
      </c>
      <c r="C87" s="557"/>
      <c r="D87" s="558"/>
      <c r="E87" s="555"/>
    </row>
    <row r="89" spans="1:5" ht="25.5" x14ac:dyDescent="0.2">
      <c r="A89" s="25" t="s">
        <v>2</v>
      </c>
      <c r="B89" s="138" t="s">
        <v>3</v>
      </c>
      <c r="C89" s="137" t="s">
        <v>56</v>
      </c>
      <c r="D89" s="25" t="s">
        <v>55</v>
      </c>
      <c r="E89" s="553" t="s">
        <v>145</v>
      </c>
    </row>
    <row r="90" spans="1:5" x14ac:dyDescent="0.2">
      <c r="A90" s="556" t="s">
        <v>54</v>
      </c>
      <c r="B90" s="139" t="s">
        <v>6</v>
      </c>
      <c r="C90" s="129">
        <f>GENITORIALITA!E5</f>
        <v>0</v>
      </c>
      <c r="D90" s="4"/>
      <c r="E90" s="554"/>
    </row>
    <row r="91" spans="1:5" x14ac:dyDescent="0.2">
      <c r="A91" s="556"/>
      <c r="B91" s="139" t="s">
        <v>4</v>
      </c>
      <c r="C91" s="129">
        <f>GENITORIALITA!E11</f>
        <v>0</v>
      </c>
      <c r="D91" s="4"/>
      <c r="E91" s="554"/>
    </row>
    <row r="92" spans="1:5" x14ac:dyDescent="0.2">
      <c r="A92" s="556"/>
      <c r="B92" s="139" t="s">
        <v>5</v>
      </c>
      <c r="C92" s="129">
        <f>GENITORIALITA!E17</f>
        <v>0</v>
      </c>
      <c r="D92" s="4"/>
      <c r="E92" s="554"/>
    </row>
    <row r="93" spans="1:5" x14ac:dyDescent="0.2">
      <c r="A93" s="26"/>
      <c r="B93" s="51"/>
      <c r="C93" s="27" t="e">
        <f>SUM(C90:C92)/COUNTIF(C90:C92,"&gt;0")</f>
        <v>#DIV/0!</v>
      </c>
      <c r="D93" s="27" t="e">
        <f>C93*1.79</f>
        <v>#DIV/0!</v>
      </c>
      <c r="E93" s="554"/>
    </row>
    <row r="94" spans="1:5" x14ac:dyDescent="0.2">
      <c r="A94" s="556" t="s">
        <v>18</v>
      </c>
      <c r="B94" s="139" t="s">
        <v>6</v>
      </c>
      <c r="C94" s="129">
        <f>GENITORIALITA!E24</f>
        <v>0</v>
      </c>
      <c r="D94" s="4"/>
      <c r="E94" s="554"/>
    </row>
    <row r="95" spans="1:5" ht="25.5" x14ac:dyDescent="0.2">
      <c r="A95" s="556"/>
      <c r="B95" s="140" t="s">
        <v>19</v>
      </c>
      <c r="C95" s="129">
        <f>GENITORIALITA!E30</f>
        <v>0</v>
      </c>
      <c r="D95" s="4"/>
      <c r="E95" s="554"/>
    </row>
    <row r="96" spans="1:5" x14ac:dyDescent="0.2">
      <c r="A96" s="26"/>
      <c r="B96" s="51"/>
      <c r="C96" s="27" t="e">
        <f>SUM(C94:C95)/COUNTIF(C94:C95,"&gt;0")</f>
        <v>#DIV/0!</v>
      </c>
      <c r="D96" s="27" t="e">
        <f>C96*0.29</f>
        <v>#DIV/0!</v>
      </c>
      <c r="E96" s="554"/>
    </row>
    <row r="97" spans="1:5" x14ac:dyDescent="0.2">
      <c r="A97" s="556" t="s">
        <v>34</v>
      </c>
      <c r="B97" s="141" t="s">
        <v>89</v>
      </c>
      <c r="C97" s="129">
        <f>GENITORIALITA!E37</f>
        <v>0</v>
      </c>
      <c r="D97" s="4"/>
      <c r="E97" s="554"/>
    </row>
    <row r="98" spans="1:5" x14ac:dyDescent="0.2">
      <c r="A98" s="556"/>
      <c r="B98" s="141" t="s">
        <v>8</v>
      </c>
      <c r="C98" s="129">
        <f>GENITORIALITA!E43</f>
        <v>0</v>
      </c>
      <c r="D98" s="4"/>
      <c r="E98" s="554"/>
    </row>
    <row r="99" spans="1:5" x14ac:dyDescent="0.2">
      <c r="A99" s="556"/>
      <c r="B99" s="139" t="s">
        <v>9</v>
      </c>
      <c r="C99" s="129">
        <f>GENITORIALITA!E49</f>
        <v>0</v>
      </c>
      <c r="D99" s="4"/>
      <c r="E99" s="554"/>
    </row>
    <row r="100" spans="1:5" x14ac:dyDescent="0.2">
      <c r="A100" s="556"/>
      <c r="B100" s="139" t="s">
        <v>7</v>
      </c>
      <c r="C100" s="129">
        <f>GENITORIALITA!E55</f>
        <v>0</v>
      </c>
      <c r="D100" s="4"/>
      <c r="E100" s="554"/>
    </row>
    <row r="101" spans="1:5" x14ac:dyDescent="0.2">
      <c r="A101" s="556"/>
      <c r="B101" s="139" t="s">
        <v>10</v>
      </c>
      <c r="C101" s="129">
        <f>GENITORIALITA!E61</f>
        <v>0</v>
      </c>
      <c r="D101" s="4"/>
      <c r="E101" s="554"/>
    </row>
    <row r="102" spans="1:5" x14ac:dyDescent="0.2">
      <c r="A102" s="556"/>
      <c r="B102" s="139" t="s">
        <v>5</v>
      </c>
      <c r="C102" s="129">
        <f>GENITORIALITA!E67</f>
        <v>0</v>
      </c>
      <c r="D102" s="4"/>
      <c r="E102" s="554"/>
    </row>
    <row r="103" spans="1:5" x14ac:dyDescent="0.2">
      <c r="A103" s="556"/>
      <c r="B103" s="140" t="s">
        <v>42</v>
      </c>
      <c r="C103" s="129">
        <f>GENITORIALITA!E73</f>
        <v>0</v>
      </c>
      <c r="D103" s="4"/>
      <c r="E103" s="554"/>
    </row>
    <row r="104" spans="1:5" x14ac:dyDescent="0.2">
      <c r="A104" s="26"/>
      <c r="B104" s="51"/>
      <c r="C104" s="27" t="e">
        <f>SUM(C97:C103)/COUNTIF(C97:C103,"&gt;0")</f>
        <v>#DIV/0!</v>
      </c>
      <c r="D104" s="27" t="e">
        <f>C104*3.43</f>
        <v>#DIV/0!</v>
      </c>
      <c r="E104" s="554"/>
    </row>
    <row r="105" spans="1:5" x14ac:dyDescent="0.2">
      <c r="A105" s="556" t="s">
        <v>35</v>
      </c>
      <c r="B105" s="139" t="s">
        <v>44</v>
      </c>
      <c r="C105" s="129">
        <f>GENITORIALITA!E80</f>
        <v>0</v>
      </c>
      <c r="D105" s="4"/>
      <c r="E105" s="554"/>
    </row>
    <row r="106" spans="1:5" x14ac:dyDescent="0.2">
      <c r="A106" s="556"/>
      <c r="B106" s="141" t="s">
        <v>90</v>
      </c>
      <c r="C106" s="129">
        <f>GENITORIALITA!E86</f>
        <v>0</v>
      </c>
      <c r="D106" s="4"/>
      <c r="E106" s="554"/>
    </row>
    <row r="107" spans="1:5" x14ac:dyDescent="0.2">
      <c r="A107" s="556"/>
      <c r="B107" s="139" t="s">
        <v>11</v>
      </c>
      <c r="C107" s="129">
        <f>GENITORIALITA!E92</f>
        <v>0</v>
      </c>
      <c r="D107" s="4"/>
      <c r="E107" s="554"/>
    </row>
    <row r="108" spans="1:5" x14ac:dyDescent="0.2">
      <c r="A108" s="556"/>
      <c r="B108" s="139" t="s">
        <v>12</v>
      </c>
      <c r="C108" s="129">
        <f>GENITORIALITA!E98</f>
        <v>0</v>
      </c>
      <c r="D108" s="4"/>
      <c r="E108" s="554"/>
    </row>
    <row r="109" spans="1:5" x14ac:dyDescent="0.2">
      <c r="A109" s="556"/>
      <c r="B109" s="139" t="s">
        <v>13</v>
      </c>
      <c r="C109" s="129">
        <f>GENITORIALITA!E104</f>
        <v>0</v>
      </c>
      <c r="D109" s="4"/>
      <c r="E109" s="554"/>
    </row>
    <row r="110" spans="1:5" x14ac:dyDescent="0.2">
      <c r="A110" s="26"/>
      <c r="B110" s="51"/>
      <c r="C110" s="27" t="e">
        <f>SUM(C105:C109)/COUNTIF(C105:C109,"&gt;0")</f>
        <v>#DIV/0!</v>
      </c>
      <c r="D110" s="27" t="e">
        <f>C110*3.5</f>
        <v>#DIV/0!</v>
      </c>
      <c r="E110" s="554"/>
    </row>
    <row r="111" spans="1:5" x14ac:dyDescent="0.2">
      <c r="A111" s="556" t="s">
        <v>85</v>
      </c>
      <c r="B111" s="140" t="s">
        <v>15</v>
      </c>
      <c r="C111" s="129">
        <f>GENITORIALITA!E111</f>
        <v>0</v>
      </c>
      <c r="D111" s="4"/>
      <c r="E111" s="554"/>
    </row>
    <row r="112" spans="1:5" x14ac:dyDescent="0.2">
      <c r="A112" s="556"/>
      <c r="B112" s="142" t="s">
        <v>16</v>
      </c>
      <c r="C112" s="129">
        <f>GENITORIALITA!E117</f>
        <v>0</v>
      </c>
      <c r="D112" s="4"/>
      <c r="E112" s="554"/>
    </row>
    <row r="113" spans="1:5" ht="25.5" x14ac:dyDescent="0.2">
      <c r="A113" s="556"/>
      <c r="B113" s="140" t="s">
        <v>17</v>
      </c>
      <c r="C113" s="129">
        <f>GENITORIALITA!E123</f>
        <v>0</v>
      </c>
      <c r="D113" s="4"/>
      <c r="E113" s="554"/>
    </row>
    <row r="114" spans="1:5" x14ac:dyDescent="0.2">
      <c r="A114" s="26"/>
      <c r="B114" s="143"/>
      <c r="C114" s="27" t="e">
        <f>SUM(C111:C113)/COUNTIF(C111:C113,"&gt;0")</f>
        <v>#DIV/0!</v>
      </c>
      <c r="D114" s="27" t="e">
        <f>C114*1</f>
        <v>#DIV/0!</v>
      </c>
      <c r="E114" s="554"/>
    </row>
    <row r="115" spans="1:5" x14ac:dyDescent="0.2">
      <c r="A115" s="4" t="s">
        <v>43</v>
      </c>
      <c r="B115" s="557" t="e">
        <f>(D114+D110+D104+D96+D93)/10.01</f>
        <v>#DIV/0!</v>
      </c>
      <c r="C115" s="557"/>
      <c r="D115" s="558"/>
      <c r="E115" s="555"/>
    </row>
    <row r="117" spans="1:5" ht="25.5" x14ac:dyDescent="0.2">
      <c r="A117" s="25" t="s">
        <v>2</v>
      </c>
      <c r="B117" s="138" t="s">
        <v>3</v>
      </c>
      <c r="C117" s="137" t="s">
        <v>56</v>
      </c>
      <c r="D117" s="25" t="s">
        <v>55</v>
      </c>
      <c r="E117" s="553" t="s">
        <v>146</v>
      </c>
    </row>
    <row r="118" spans="1:5" x14ac:dyDescent="0.2">
      <c r="A118" s="556" t="s">
        <v>54</v>
      </c>
      <c r="B118" s="139" t="s">
        <v>6</v>
      </c>
      <c r="C118" s="129">
        <f>GENITORIALITA!E6</f>
        <v>0</v>
      </c>
      <c r="D118" s="4"/>
      <c r="E118" s="554"/>
    </row>
    <row r="119" spans="1:5" x14ac:dyDescent="0.2">
      <c r="A119" s="556"/>
      <c r="B119" s="139" t="s">
        <v>4</v>
      </c>
      <c r="C119" s="129">
        <f>GENITORIALITA!E12</f>
        <v>0</v>
      </c>
      <c r="D119" s="4"/>
      <c r="E119" s="554"/>
    </row>
    <row r="120" spans="1:5" x14ac:dyDescent="0.2">
      <c r="A120" s="556"/>
      <c r="B120" s="139" t="s">
        <v>5</v>
      </c>
      <c r="C120" s="129">
        <f>GENITORIALITA!E18</f>
        <v>0</v>
      </c>
      <c r="D120" s="4"/>
      <c r="E120" s="554"/>
    </row>
    <row r="121" spans="1:5" x14ac:dyDescent="0.2">
      <c r="A121" s="26"/>
      <c r="B121" s="51"/>
      <c r="C121" s="27" t="e">
        <f>SUM(C118:C120)/COUNTIF(C118:C120,"&gt;0")</f>
        <v>#DIV/0!</v>
      </c>
      <c r="D121" s="27" t="e">
        <f>C121*1.79</f>
        <v>#DIV/0!</v>
      </c>
      <c r="E121" s="554"/>
    </row>
    <row r="122" spans="1:5" x14ac:dyDescent="0.2">
      <c r="A122" s="556" t="s">
        <v>18</v>
      </c>
      <c r="B122" s="139" t="s">
        <v>6</v>
      </c>
      <c r="C122" s="129">
        <f>GENITORIALITA!E25</f>
        <v>0</v>
      </c>
      <c r="D122" s="4"/>
      <c r="E122" s="554"/>
    </row>
    <row r="123" spans="1:5" ht="25.5" x14ac:dyDescent="0.2">
      <c r="A123" s="556"/>
      <c r="B123" s="140" t="s">
        <v>19</v>
      </c>
      <c r="C123" s="129">
        <f>GENITORIALITA!E31</f>
        <v>0</v>
      </c>
      <c r="D123" s="4"/>
      <c r="E123" s="554"/>
    </row>
    <row r="124" spans="1:5" x14ac:dyDescent="0.2">
      <c r="A124" s="26"/>
      <c r="B124" s="51"/>
      <c r="C124" s="27" t="e">
        <f>SUM(C122:C123)/COUNTIF(C122:C123,"&gt;0")</f>
        <v>#DIV/0!</v>
      </c>
      <c r="D124" s="27" t="e">
        <f>C124*0.29</f>
        <v>#DIV/0!</v>
      </c>
      <c r="E124" s="554"/>
    </row>
    <row r="125" spans="1:5" x14ac:dyDescent="0.2">
      <c r="A125" s="556" t="s">
        <v>34</v>
      </c>
      <c r="B125" s="141" t="s">
        <v>89</v>
      </c>
      <c r="C125" s="129">
        <f>GENITORIALITA!E38</f>
        <v>0</v>
      </c>
      <c r="D125" s="4"/>
      <c r="E125" s="554"/>
    </row>
    <row r="126" spans="1:5" x14ac:dyDescent="0.2">
      <c r="A126" s="556"/>
      <c r="B126" s="141" t="s">
        <v>8</v>
      </c>
      <c r="C126" s="129">
        <f>GENITORIALITA!E44</f>
        <v>0</v>
      </c>
      <c r="D126" s="4"/>
      <c r="E126" s="554"/>
    </row>
    <row r="127" spans="1:5" x14ac:dyDescent="0.2">
      <c r="A127" s="556"/>
      <c r="B127" s="139" t="s">
        <v>9</v>
      </c>
      <c r="C127" s="129">
        <f>GENITORIALITA!E50</f>
        <v>0</v>
      </c>
      <c r="D127" s="4"/>
      <c r="E127" s="554"/>
    </row>
    <row r="128" spans="1:5" x14ac:dyDescent="0.2">
      <c r="A128" s="556"/>
      <c r="B128" s="139" t="s">
        <v>7</v>
      </c>
      <c r="C128" s="129">
        <f>GENITORIALITA!E56</f>
        <v>0</v>
      </c>
      <c r="D128" s="4"/>
      <c r="E128" s="554"/>
    </row>
    <row r="129" spans="1:5" x14ac:dyDescent="0.2">
      <c r="A129" s="556"/>
      <c r="B129" s="139" t="s">
        <v>10</v>
      </c>
      <c r="C129" s="129">
        <f>GENITORIALITA!E62</f>
        <v>0</v>
      </c>
      <c r="D129" s="4"/>
      <c r="E129" s="554"/>
    </row>
    <row r="130" spans="1:5" x14ac:dyDescent="0.2">
      <c r="A130" s="556"/>
      <c r="B130" s="139" t="s">
        <v>5</v>
      </c>
      <c r="C130" s="129">
        <f>GENITORIALITA!E68</f>
        <v>0</v>
      </c>
      <c r="D130" s="4"/>
      <c r="E130" s="554"/>
    </row>
    <row r="131" spans="1:5" x14ac:dyDescent="0.2">
      <c r="A131" s="556"/>
      <c r="B131" s="140" t="s">
        <v>42</v>
      </c>
      <c r="C131" s="129">
        <f>GENITORIALITA!E74</f>
        <v>0</v>
      </c>
      <c r="D131" s="4"/>
      <c r="E131" s="554"/>
    </row>
    <row r="132" spans="1:5" x14ac:dyDescent="0.2">
      <c r="A132" s="26"/>
      <c r="B132" s="51"/>
      <c r="C132" s="27" t="e">
        <f>SUM(C125:C131)/COUNTIF(C125:C131,"&gt;0")</f>
        <v>#DIV/0!</v>
      </c>
      <c r="D132" s="27" t="e">
        <f>C132*3.43</f>
        <v>#DIV/0!</v>
      </c>
      <c r="E132" s="554"/>
    </row>
    <row r="133" spans="1:5" x14ac:dyDescent="0.2">
      <c r="A133" s="556" t="s">
        <v>35</v>
      </c>
      <c r="B133" s="139" t="s">
        <v>44</v>
      </c>
      <c r="C133" s="129">
        <f>GENITORIALITA!E81</f>
        <v>0</v>
      </c>
      <c r="D133" s="4"/>
      <c r="E133" s="554"/>
    </row>
    <row r="134" spans="1:5" x14ac:dyDescent="0.2">
      <c r="A134" s="556"/>
      <c r="B134" s="141" t="s">
        <v>90</v>
      </c>
      <c r="C134" s="129">
        <f>GENITORIALITA!E87</f>
        <v>0</v>
      </c>
      <c r="D134" s="4"/>
      <c r="E134" s="554"/>
    </row>
    <row r="135" spans="1:5" x14ac:dyDescent="0.2">
      <c r="A135" s="556"/>
      <c r="B135" s="139" t="s">
        <v>11</v>
      </c>
      <c r="C135" s="129">
        <f>GENITORIALITA!E93</f>
        <v>0</v>
      </c>
      <c r="D135" s="4"/>
      <c r="E135" s="554"/>
    </row>
    <row r="136" spans="1:5" x14ac:dyDescent="0.2">
      <c r="A136" s="556"/>
      <c r="B136" s="139" t="s">
        <v>12</v>
      </c>
      <c r="C136" s="129">
        <f>GENITORIALITA!E99</f>
        <v>0</v>
      </c>
      <c r="D136" s="4"/>
      <c r="E136" s="554"/>
    </row>
    <row r="137" spans="1:5" x14ac:dyDescent="0.2">
      <c r="A137" s="556"/>
      <c r="B137" s="139" t="s">
        <v>13</v>
      </c>
      <c r="C137" s="129">
        <f>GENITORIALITA!E105</f>
        <v>0</v>
      </c>
      <c r="D137" s="4"/>
      <c r="E137" s="554"/>
    </row>
    <row r="138" spans="1:5" x14ac:dyDescent="0.2">
      <c r="A138" s="26"/>
      <c r="B138" s="51"/>
      <c r="C138" s="27" t="e">
        <f>SUM(C133:C137)/COUNTIF(C133:C137,"&gt;0")</f>
        <v>#DIV/0!</v>
      </c>
      <c r="D138" s="27" t="e">
        <f>C138*3.5</f>
        <v>#DIV/0!</v>
      </c>
      <c r="E138" s="554"/>
    </row>
    <row r="139" spans="1:5" x14ac:dyDescent="0.2">
      <c r="A139" s="556" t="s">
        <v>85</v>
      </c>
      <c r="B139" s="140" t="s">
        <v>15</v>
      </c>
      <c r="C139" s="129">
        <f>GENITORIALITA!E112</f>
        <v>0</v>
      </c>
      <c r="D139" s="4"/>
      <c r="E139" s="554"/>
    </row>
    <row r="140" spans="1:5" x14ac:dyDescent="0.2">
      <c r="A140" s="556"/>
      <c r="B140" s="142" t="s">
        <v>16</v>
      </c>
      <c r="C140" s="129">
        <f>GENITORIALITA!E118</f>
        <v>0</v>
      </c>
      <c r="D140" s="4"/>
      <c r="E140" s="554"/>
    </row>
    <row r="141" spans="1:5" ht="25.5" x14ac:dyDescent="0.2">
      <c r="A141" s="556"/>
      <c r="B141" s="140" t="s">
        <v>17</v>
      </c>
      <c r="C141" s="129">
        <f>GENITORIALITA!E124</f>
        <v>0</v>
      </c>
      <c r="D141" s="4"/>
      <c r="E141" s="554"/>
    </row>
    <row r="142" spans="1:5" x14ac:dyDescent="0.2">
      <c r="A142" s="26"/>
      <c r="B142" s="143"/>
      <c r="C142" s="27" t="e">
        <f>SUM(C139:C141)/COUNTIF(C139:C141,"&gt;0")</f>
        <v>#DIV/0!</v>
      </c>
      <c r="D142" s="27" t="e">
        <f>C142*1</f>
        <v>#DIV/0!</v>
      </c>
      <c r="E142" s="554"/>
    </row>
    <row r="143" spans="1:5" x14ac:dyDescent="0.2">
      <c r="A143" s="4" t="s">
        <v>43</v>
      </c>
      <c r="B143" s="557" t="e">
        <f>(D142+D138+D132+D124+D121)/10.01</f>
        <v>#DIV/0!</v>
      </c>
      <c r="C143" s="557"/>
      <c r="D143" s="558"/>
      <c r="E143" s="555"/>
    </row>
    <row r="146" spans="1:5" ht="25.5" customHeight="1" x14ac:dyDescent="0.2">
      <c r="A146" s="24" t="s">
        <v>2</v>
      </c>
      <c r="B146" s="144" t="s">
        <v>3</v>
      </c>
      <c r="C146" s="25" t="s">
        <v>56</v>
      </c>
      <c r="D146" s="25" t="s">
        <v>55</v>
      </c>
      <c r="E146" s="553" t="s">
        <v>147</v>
      </c>
    </row>
    <row r="147" spans="1:5" x14ac:dyDescent="0.2">
      <c r="A147" s="556" t="s">
        <v>54</v>
      </c>
      <c r="B147" s="139" t="s">
        <v>6</v>
      </c>
      <c r="C147" s="129">
        <f>GENITORIALITA!E7</f>
        <v>0</v>
      </c>
      <c r="D147" s="4"/>
      <c r="E147" s="554"/>
    </row>
    <row r="148" spans="1:5" x14ac:dyDescent="0.2">
      <c r="A148" s="556"/>
      <c r="B148" s="139" t="s">
        <v>4</v>
      </c>
      <c r="C148" s="129">
        <f>GENITORIALITA!E13</f>
        <v>0</v>
      </c>
      <c r="D148" s="4"/>
      <c r="E148" s="554"/>
    </row>
    <row r="149" spans="1:5" x14ac:dyDescent="0.2">
      <c r="A149" s="556"/>
      <c r="B149" s="139" t="s">
        <v>5</v>
      </c>
      <c r="C149" s="129">
        <f>GENITORIALITA!E19</f>
        <v>0</v>
      </c>
      <c r="D149" s="4"/>
      <c r="E149" s="554"/>
    </row>
    <row r="150" spans="1:5" x14ac:dyDescent="0.2">
      <c r="A150" s="26"/>
      <c r="B150" s="51"/>
      <c r="C150" s="27" t="e">
        <f>SUM(C147:C149)/COUNTIF(C147:C149,"&gt;0")</f>
        <v>#DIV/0!</v>
      </c>
      <c r="D150" s="27" t="e">
        <f>C150*1.79</f>
        <v>#DIV/0!</v>
      </c>
      <c r="E150" s="554"/>
    </row>
    <row r="151" spans="1:5" x14ac:dyDescent="0.2">
      <c r="A151" s="556" t="s">
        <v>18</v>
      </c>
      <c r="B151" s="139" t="s">
        <v>6</v>
      </c>
      <c r="C151" s="129">
        <f>GENITORIALITA!E26</f>
        <v>0</v>
      </c>
      <c r="D151" s="4"/>
      <c r="E151" s="554"/>
    </row>
    <row r="152" spans="1:5" ht="25.5" x14ac:dyDescent="0.2">
      <c r="A152" s="556"/>
      <c r="B152" s="140" t="s">
        <v>19</v>
      </c>
      <c r="C152" s="129">
        <f>GENITORIALITA!E32</f>
        <v>0</v>
      </c>
      <c r="D152" s="4"/>
      <c r="E152" s="554"/>
    </row>
    <row r="153" spans="1:5" x14ac:dyDescent="0.2">
      <c r="A153" s="26"/>
      <c r="B153" s="51"/>
      <c r="C153" s="27" t="e">
        <f>SUM(C151:C152)/COUNTIF(C151:C152,"&gt;0")</f>
        <v>#DIV/0!</v>
      </c>
      <c r="D153" s="27" t="e">
        <f>C153*0.29</f>
        <v>#DIV/0!</v>
      </c>
      <c r="E153" s="554"/>
    </row>
    <row r="154" spans="1:5" x14ac:dyDescent="0.2">
      <c r="A154" s="556" t="s">
        <v>34</v>
      </c>
      <c r="B154" s="141" t="s">
        <v>89</v>
      </c>
      <c r="C154" s="129">
        <f>GENITORIALITA!E39</f>
        <v>0</v>
      </c>
      <c r="D154" s="4"/>
      <c r="E154" s="554"/>
    </row>
    <row r="155" spans="1:5" x14ac:dyDescent="0.2">
      <c r="A155" s="556"/>
      <c r="B155" s="141" t="s">
        <v>8</v>
      </c>
      <c r="C155" s="129">
        <f>GENITORIALITA!E45</f>
        <v>0</v>
      </c>
      <c r="D155" s="4"/>
      <c r="E155" s="554"/>
    </row>
    <row r="156" spans="1:5" x14ac:dyDescent="0.2">
      <c r="A156" s="556"/>
      <c r="B156" s="139" t="s">
        <v>9</v>
      </c>
      <c r="C156" s="129">
        <f>GENITORIALITA!E51</f>
        <v>0</v>
      </c>
      <c r="D156" s="4"/>
      <c r="E156" s="554"/>
    </row>
    <row r="157" spans="1:5" x14ac:dyDescent="0.2">
      <c r="A157" s="556"/>
      <c r="B157" s="139" t="s">
        <v>7</v>
      </c>
      <c r="C157" s="129">
        <f>GENITORIALITA!E57</f>
        <v>0</v>
      </c>
      <c r="D157" s="4"/>
      <c r="E157" s="554"/>
    </row>
    <row r="158" spans="1:5" x14ac:dyDescent="0.2">
      <c r="A158" s="556"/>
      <c r="B158" s="139" t="s">
        <v>10</v>
      </c>
      <c r="C158" s="129">
        <f>GENITORIALITA!E63</f>
        <v>0</v>
      </c>
      <c r="D158" s="4"/>
      <c r="E158" s="554"/>
    </row>
    <row r="159" spans="1:5" x14ac:dyDescent="0.2">
      <c r="A159" s="556"/>
      <c r="B159" s="139" t="s">
        <v>5</v>
      </c>
      <c r="C159" s="129">
        <f>GENITORIALITA!E69</f>
        <v>0</v>
      </c>
      <c r="D159" s="4"/>
      <c r="E159" s="554"/>
    </row>
    <row r="160" spans="1:5" x14ac:dyDescent="0.2">
      <c r="A160" s="556"/>
      <c r="B160" s="140" t="s">
        <v>42</v>
      </c>
      <c r="C160" s="129">
        <f>GENITORIALITA!E75</f>
        <v>0</v>
      </c>
      <c r="D160" s="4"/>
      <c r="E160" s="554"/>
    </row>
    <row r="161" spans="1:5" x14ac:dyDescent="0.2">
      <c r="A161" s="26"/>
      <c r="B161" s="51"/>
      <c r="C161" s="27" t="e">
        <f>SUM(C154:C160)/COUNTIF(C154:C160,"&gt;0")</f>
        <v>#DIV/0!</v>
      </c>
      <c r="D161" s="27" t="e">
        <f>C161*3.43</f>
        <v>#DIV/0!</v>
      </c>
      <c r="E161" s="554"/>
    </row>
    <row r="162" spans="1:5" x14ac:dyDescent="0.2">
      <c r="A162" s="556" t="s">
        <v>35</v>
      </c>
      <c r="B162" s="139" t="s">
        <v>44</v>
      </c>
      <c r="C162" s="129">
        <f>GENITORIALITA!E82</f>
        <v>0</v>
      </c>
      <c r="D162" s="4"/>
      <c r="E162" s="554"/>
    </row>
    <row r="163" spans="1:5" x14ac:dyDescent="0.2">
      <c r="A163" s="556"/>
      <c r="B163" s="141" t="s">
        <v>90</v>
      </c>
      <c r="C163" s="129">
        <f>GENITORIALITA!E88</f>
        <v>0</v>
      </c>
      <c r="D163" s="4"/>
      <c r="E163" s="554"/>
    </row>
    <row r="164" spans="1:5" x14ac:dyDescent="0.2">
      <c r="A164" s="556"/>
      <c r="B164" s="139" t="s">
        <v>11</v>
      </c>
      <c r="C164" s="129">
        <f>GENITORIALITA!E94</f>
        <v>0</v>
      </c>
      <c r="D164" s="4"/>
      <c r="E164" s="554"/>
    </row>
    <row r="165" spans="1:5" x14ac:dyDescent="0.2">
      <c r="A165" s="556"/>
      <c r="B165" s="139" t="s">
        <v>12</v>
      </c>
      <c r="C165" s="129">
        <f>GENITORIALITA!E100</f>
        <v>0</v>
      </c>
      <c r="D165" s="4"/>
      <c r="E165" s="554"/>
    </row>
    <row r="166" spans="1:5" x14ac:dyDescent="0.2">
      <c r="A166" s="556"/>
      <c r="B166" s="139" t="s">
        <v>13</v>
      </c>
      <c r="C166" s="129">
        <f>GENITORIALITA!E106</f>
        <v>0</v>
      </c>
      <c r="D166" s="4"/>
      <c r="E166" s="554"/>
    </row>
    <row r="167" spans="1:5" x14ac:dyDescent="0.2">
      <c r="A167" s="26"/>
      <c r="B167" s="51"/>
      <c r="C167" s="27" t="e">
        <f>SUM(C162:C166)/COUNTIF(C162:C166,"&gt;0")</f>
        <v>#DIV/0!</v>
      </c>
      <c r="D167" s="27" t="e">
        <f>C167*3.5</f>
        <v>#DIV/0!</v>
      </c>
      <c r="E167" s="554"/>
    </row>
    <row r="168" spans="1:5" x14ac:dyDescent="0.2">
      <c r="A168" s="556" t="s">
        <v>85</v>
      </c>
      <c r="B168" s="140" t="s">
        <v>15</v>
      </c>
      <c r="C168" s="129">
        <f>GENITORIALITA!E113</f>
        <v>0</v>
      </c>
      <c r="D168" s="4"/>
      <c r="E168" s="554"/>
    </row>
    <row r="169" spans="1:5" x14ac:dyDescent="0.2">
      <c r="A169" s="556"/>
      <c r="B169" s="142" t="s">
        <v>16</v>
      </c>
      <c r="C169" s="129">
        <f>GENITORIALITA!E119</f>
        <v>0</v>
      </c>
      <c r="D169" s="4"/>
      <c r="E169" s="554"/>
    </row>
    <row r="170" spans="1:5" ht="25.5" x14ac:dyDescent="0.2">
      <c r="A170" s="556"/>
      <c r="B170" s="140" t="s">
        <v>17</v>
      </c>
      <c r="C170" s="129">
        <f>GENITORIALITA!E125</f>
        <v>0</v>
      </c>
      <c r="D170" s="4"/>
      <c r="E170" s="554"/>
    </row>
    <row r="171" spans="1:5" x14ac:dyDescent="0.2">
      <c r="A171" s="26"/>
      <c r="B171" s="51"/>
      <c r="C171" s="27" t="e">
        <f>SUM(C168:C170)/COUNTIF(C168:C170,"&gt;0")</f>
        <v>#DIV/0!</v>
      </c>
      <c r="D171" s="27" t="e">
        <f>C171*1</f>
        <v>#DIV/0!</v>
      </c>
      <c r="E171" s="554"/>
    </row>
    <row r="172" spans="1:5" x14ac:dyDescent="0.2">
      <c r="A172" s="4" t="s">
        <v>43</v>
      </c>
      <c r="B172" s="559" t="e">
        <f>(D171+D167+D161+D153+D150)/10.01</f>
        <v>#DIV/0!</v>
      </c>
      <c r="C172" s="560"/>
      <c r="D172" s="561"/>
      <c r="E172" s="555"/>
    </row>
  </sheetData>
  <sheetProtection algorithmName="SHA-512" hashValue="vG1BfTwOkCTjv4ddn4f7xBOGZ92LSA2MgBq77syJbZqmx4Anh1N/+fBedopI+iz5B8S0v2S3tLSUrSUNDnuwwQ==" saltValue="TgsArscigW+yAb/HbtFLag==" spinCount="100000" sheet="1" objects="1" scenarios="1"/>
  <mergeCells count="43">
    <mergeCell ref="G1:M1"/>
    <mergeCell ref="E1:E27"/>
    <mergeCell ref="E32:E58"/>
    <mergeCell ref="A54:A56"/>
    <mergeCell ref="A2:A4"/>
    <mergeCell ref="A6:A7"/>
    <mergeCell ref="A9:A15"/>
    <mergeCell ref="A17:A21"/>
    <mergeCell ref="A23:A25"/>
    <mergeCell ref="A33:A35"/>
    <mergeCell ref="A37:A38"/>
    <mergeCell ref="A40:A46"/>
    <mergeCell ref="A48:A52"/>
    <mergeCell ref="B27:D27"/>
    <mergeCell ref="B58:D58"/>
    <mergeCell ref="E61:E87"/>
    <mergeCell ref="A62:A64"/>
    <mergeCell ref="A66:A67"/>
    <mergeCell ref="A69:A75"/>
    <mergeCell ref="A77:A81"/>
    <mergeCell ref="A83:A85"/>
    <mergeCell ref="B87:D87"/>
    <mergeCell ref="E117:E143"/>
    <mergeCell ref="A118:A120"/>
    <mergeCell ref="A122:A123"/>
    <mergeCell ref="A125:A131"/>
    <mergeCell ref="A133:A137"/>
    <mergeCell ref="A139:A141"/>
    <mergeCell ref="B143:D143"/>
    <mergeCell ref="E146:E172"/>
    <mergeCell ref="A147:A149"/>
    <mergeCell ref="A151:A152"/>
    <mergeCell ref="A154:A160"/>
    <mergeCell ref="A162:A166"/>
    <mergeCell ref="A168:A170"/>
    <mergeCell ref="B172:D172"/>
    <mergeCell ref="E89:E115"/>
    <mergeCell ref="A90:A92"/>
    <mergeCell ref="A94:A95"/>
    <mergeCell ref="A97:A103"/>
    <mergeCell ref="A105:A109"/>
    <mergeCell ref="A111:A113"/>
    <mergeCell ref="B115:D11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9</vt:i4>
      </vt:variant>
    </vt:vector>
  </HeadingPairs>
  <TitlesOfParts>
    <vt:vector size="19" baseType="lpstr">
      <vt:lpstr>ANAGRAFICA E SEGNALAZIONE</vt:lpstr>
      <vt:lpstr>MINORENNE-I</vt:lpstr>
      <vt:lpstr>GENITORIALITA</vt:lpstr>
      <vt:lpstr>CONTESTO_SOCIO_FAMILIARE</vt:lpstr>
      <vt:lpstr>SINTESI OBIETTIVI</vt:lpstr>
      <vt:lpstr>AUTORIZZAZIONI</vt:lpstr>
      <vt:lpstr>legenda anagrafica</vt:lpstr>
      <vt:lpstr>punteggio minore</vt:lpstr>
      <vt:lpstr>punteggio genitorialità</vt:lpstr>
      <vt:lpstr>punteggio contesto</vt:lpstr>
      <vt:lpstr>'ANAGRAFICA E SEGNALAZIONE'!Area_stampa</vt:lpstr>
      <vt:lpstr>AUTORIZZAZIONI!Area_stampa</vt:lpstr>
      <vt:lpstr>CONTESTO_SOCIO_FAMILIARE!Area_stampa</vt:lpstr>
      <vt:lpstr>GENITORIALITA!Area_stampa</vt:lpstr>
      <vt:lpstr>'MINORENNE-I'!Area_stampa</vt:lpstr>
      <vt:lpstr>'punteggio contesto'!Area_stampa</vt:lpstr>
      <vt:lpstr>'punteggio genitorialità'!Area_stampa</vt:lpstr>
      <vt:lpstr>'punteggio minore'!Area_stampa</vt:lpstr>
      <vt:lpstr>'SINTESI OBIETTIVI'!Area_stampa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valy</dc:creator>
  <cp:lastModifiedBy>Mongiardini Silvia</cp:lastModifiedBy>
  <cp:lastPrinted>2024-07-16T11:02:07Z</cp:lastPrinted>
  <dcterms:created xsi:type="dcterms:W3CDTF">2012-11-23T07:35:44Z</dcterms:created>
  <dcterms:modified xsi:type="dcterms:W3CDTF">2024-07-16T11:02:46Z</dcterms:modified>
</cp:coreProperties>
</file>