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autoCompressPictures="0"/>
  <bookViews>
    <workbookView xWindow="0" yWindow="0" windowWidth="28800" windowHeight="11385" tabRatio="650" activeTab="1"/>
  </bookViews>
  <sheets>
    <sheet name="PREMESSE E LEGENDA" sheetId="18" r:id="rId1"/>
    <sheet name="Piano Economico Finanziario" sheetId="17" r:id="rId2"/>
  </sheets>
  <definedNames>
    <definedName name="_xlnm.Print_Area" localSheetId="1">'Piano Economico Finanziario'!$A$1:$AZ$106</definedName>
    <definedName name="CtrICS">#REF!</definedName>
    <definedName name="CtrICSEffettivo">#REF!</definedName>
    <definedName name="CtrScad">#REF!</definedName>
    <definedName name="Durata">#REF!</definedName>
    <definedName name="Periodicità">#REF!</definedName>
    <definedName name="RataCtr">#REF!</definedName>
    <definedName name="RataLorda">#REF!</definedName>
    <definedName name="Tasso">#REF!</definedName>
  </definedNames>
  <calcPr calcId="145621"/>
</workbook>
</file>

<file path=xl/calcChain.xml><?xml version="1.0" encoding="utf-8"?>
<calcChain xmlns="http://schemas.openxmlformats.org/spreadsheetml/2006/main">
  <c r="E84" i="17" l="1"/>
  <c r="D23" i="17" l="1"/>
  <c r="C23" i="17"/>
  <c r="E5" i="17" l="1"/>
  <c r="E9" i="17" s="1"/>
  <c r="D5" i="17"/>
  <c r="C5" i="17"/>
  <c r="C9" i="17" s="1"/>
  <c r="D9" i="17"/>
  <c r="F9" i="17"/>
  <c r="G9" i="17"/>
  <c r="H9"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AH40" i="17" l="1"/>
  <c r="AI40" i="17"/>
  <c r="AJ40" i="17"/>
  <c r="AK40" i="17"/>
  <c r="AL40" i="17"/>
  <c r="AM40" i="17"/>
  <c r="AN40" i="17"/>
  <c r="AO40" i="17"/>
  <c r="AP40" i="17"/>
  <c r="AQ40" i="17"/>
  <c r="AR40" i="17"/>
  <c r="AS40" i="17"/>
  <c r="AT40" i="17"/>
  <c r="AU40" i="17"/>
  <c r="AV40" i="17"/>
  <c r="AW40" i="17"/>
  <c r="AX40" i="17"/>
  <c r="AY40" i="17"/>
  <c r="AZ40" i="17"/>
  <c r="AH45" i="17"/>
  <c r="AI45" i="17"/>
  <c r="AJ45" i="17"/>
  <c r="AK45" i="17"/>
  <c r="AL45" i="17"/>
  <c r="AM45" i="17"/>
  <c r="AN45" i="17"/>
  <c r="AO45" i="17"/>
  <c r="AP45" i="17"/>
  <c r="AQ45" i="17"/>
  <c r="AR45" i="17"/>
  <c r="AS45" i="17"/>
  <c r="AT45" i="17"/>
  <c r="AU45" i="17"/>
  <c r="AV45" i="17"/>
  <c r="AW45" i="17"/>
  <c r="AX45" i="17"/>
  <c r="AY45" i="17"/>
  <c r="AZ45" i="17"/>
  <c r="AH48" i="17"/>
  <c r="AI48" i="17"/>
  <c r="AJ48" i="17"/>
  <c r="AK48" i="17"/>
  <c r="AL48" i="17"/>
  <c r="AM48" i="17"/>
  <c r="AN48" i="17"/>
  <c r="AO48" i="17"/>
  <c r="AP48" i="17"/>
  <c r="AQ48" i="17"/>
  <c r="AR48" i="17"/>
  <c r="AS48" i="17"/>
  <c r="AT48" i="17"/>
  <c r="AU48" i="17"/>
  <c r="AV48" i="17"/>
  <c r="AW48" i="17"/>
  <c r="AX48" i="17"/>
  <c r="AY48" i="17"/>
  <c r="AZ48" i="17"/>
  <c r="AH62" i="17"/>
  <c r="AI62" i="17"/>
  <c r="AJ62" i="17"/>
  <c r="AK62" i="17"/>
  <c r="AL62" i="17"/>
  <c r="AM62" i="17"/>
  <c r="AN62" i="17"/>
  <c r="AO62" i="17"/>
  <c r="AP62" i="17"/>
  <c r="AQ62" i="17"/>
  <c r="AR62" i="17"/>
  <c r="AS62" i="17"/>
  <c r="AT62" i="17"/>
  <c r="AU62" i="17"/>
  <c r="AV62" i="17"/>
  <c r="AW62" i="17"/>
  <c r="AX62" i="17"/>
  <c r="AY62" i="17"/>
  <c r="AZ62" i="17"/>
  <c r="AH66" i="17"/>
  <c r="AI66" i="17"/>
  <c r="AJ66" i="17"/>
  <c r="AK66" i="17"/>
  <c r="AL66" i="17"/>
  <c r="AM66" i="17"/>
  <c r="AN66" i="17"/>
  <c r="AO66" i="17"/>
  <c r="AP66" i="17"/>
  <c r="AQ66" i="17"/>
  <c r="AR66" i="17"/>
  <c r="AS66" i="17"/>
  <c r="AT66" i="17"/>
  <c r="AU66" i="17"/>
  <c r="AV66" i="17"/>
  <c r="AW66" i="17"/>
  <c r="AX66" i="17"/>
  <c r="AY66" i="17"/>
  <c r="AZ66" i="17"/>
  <c r="AH68" i="17"/>
  <c r="AI68" i="17"/>
  <c r="AJ68" i="17"/>
  <c r="AK68" i="17"/>
  <c r="AL68" i="17"/>
  <c r="AM68" i="17"/>
  <c r="AN68" i="17"/>
  <c r="AO68" i="17"/>
  <c r="AP68" i="17"/>
  <c r="AQ68" i="17"/>
  <c r="AR68" i="17"/>
  <c r="AS68" i="17"/>
  <c r="AT68" i="17"/>
  <c r="AU68" i="17"/>
  <c r="AV68" i="17"/>
  <c r="AW68" i="17"/>
  <c r="AX68" i="17"/>
  <c r="AY68" i="17"/>
  <c r="AZ68" i="17"/>
  <c r="O40" i="17" l="1"/>
  <c r="C18" i="17" l="1"/>
  <c r="D18" i="17"/>
  <c r="C57" i="17" l="1"/>
  <c r="D57" i="17"/>
  <c r="C85" i="17" l="1"/>
  <c r="B84" i="17"/>
  <c r="C50" i="17"/>
  <c r="D50" i="17"/>
  <c r="C87" i="17" l="1"/>
  <c r="C13" i="17" s="1"/>
  <c r="C15" i="17" s="1"/>
  <c r="C17" i="17" s="1"/>
  <c r="C40" i="17"/>
  <c r="D85" i="17"/>
  <c r="D40" i="17" s="1"/>
  <c r="C22" i="17"/>
  <c r="D36" i="17"/>
  <c r="D37" i="17"/>
  <c r="C56" i="17" l="1"/>
  <c r="D87" i="17"/>
  <c r="D22"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E48" i="17"/>
  <c r="D21" i="17" l="1"/>
  <c r="D24" i="17"/>
  <c r="E23" i="17"/>
  <c r="F23" i="17"/>
  <c r="G23" i="17"/>
  <c r="D56" i="17"/>
  <c r="D13" i="17"/>
  <c r="E87" i="17"/>
  <c r="D15" i="17" l="1"/>
  <c r="D31" i="17"/>
  <c r="E24" i="17"/>
  <c r="E56" i="17"/>
  <c r="E31" i="17" l="1"/>
  <c r="F24" i="17"/>
  <c r="D17" i="17"/>
  <c r="D54" i="17" s="1"/>
  <c r="D55" i="17" s="1"/>
  <c r="C30" i="17"/>
  <c r="D30" i="17" s="1"/>
  <c r="C36" i="17"/>
  <c r="E36" i="17" s="1"/>
  <c r="F36" i="17" s="1"/>
  <c r="C37" i="17"/>
  <c r="P40" i="17"/>
  <c r="Q40" i="17"/>
  <c r="R40" i="17"/>
  <c r="S40" i="17"/>
  <c r="T40" i="17"/>
  <c r="U40" i="17"/>
  <c r="V40" i="17"/>
  <c r="W40" i="17"/>
  <c r="X40" i="17"/>
  <c r="Y40" i="17"/>
  <c r="Z40" i="17"/>
  <c r="AA40" i="17"/>
  <c r="AB40" i="17"/>
  <c r="AC40" i="17"/>
  <c r="AD40" i="17"/>
  <c r="AE40" i="17"/>
  <c r="AF40" i="17"/>
  <c r="AG40" i="17"/>
  <c r="F22" i="17"/>
  <c r="F21" i="17" s="1"/>
  <c r="G22" i="17"/>
  <c r="G21" i="17" s="1"/>
  <c r="E22" i="17"/>
  <c r="E21" i="17" s="1"/>
  <c r="E18" i="17" l="1"/>
  <c r="D19" i="17"/>
  <c r="D38" i="17" s="1"/>
  <c r="D41" i="17" s="1"/>
  <c r="D32" i="17" s="1"/>
  <c r="D33" i="17" s="1"/>
  <c r="D58" i="17"/>
  <c r="F31" i="17"/>
  <c r="G24" i="17"/>
  <c r="G31" i="17" s="1"/>
  <c r="G36" i="17"/>
  <c r="E45" i="17"/>
  <c r="E62" i="17" s="1"/>
  <c r="F45" i="17"/>
  <c r="F62" i="17" s="1"/>
  <c r="G45" i="17"/>
  <c r="G62" i="17" s="1"/>
  <c r="H45" i="17"/>
  <c r="H62" i="17" s="1"/>
  <c r="I45" i="17"/>
  <c r="I62" i="17" s="1"/>
  <c r="J45" i="17"/>
  <c r="J62" i="17" s="1"/>
  <c r="K45" i="17"/>
  <c r="K62" i="17" s="1"/>
  <c r="L45" i="17"/>
  <c r="L62" i="17" s="1"/>
  <c r="M45" i="17"/>
  <c r="M62" i="17" s="1"/>
  <c r="N45" i="17"/>
  <c r="N62" i="17" s="1"/>
  <c r="O45" i="17"/>
  <c r="O62" i="17" s="1"/>
  <c r="P45" i="17"/>
  <c r="P62" i="17" s="1"/>
  <c r="Q45" i="17"/>
  <c r="Q62" i="17" s="1"/>
  <c r="R45" i="17"/>
  <c r="R62" i="17" s="1"/>
  <c r="S45" i="17"/>
  <c r="S62" i="17" s="1"/>
  <c r="T45" i="17"/>
  <c r="T62" i="17" s="1"/>
  <c r="U45" i="17"/>
  <c r="U62" i="17" s="1"/>
  <c r="V45" i="17"/>
  <c r="V62" i="17" s="1"/>
  <c r="W45" i="17"/>
  <c r="W62" i="17" s="1"/>
  <c r="X45" i="17"/>
  <c r="X62" i="17" s="1"/>
  <c r="Y45" i="17"/>
  <c r="Y62" i="17" s="1"/>
  <c r="Z45" i="17"/>
  <c r="Z62" i="17" s="1"/>
  <c r="AA45" i="17"/>
  <c r="AA62" i="17" s="1"/>
  <c r="AB45" i="17"/>
  <c r="AB62" i="17" s="1"/>
  <c r="AC45" i="17"/>
  <c r="AC62" i="17" s="1"/>
  <c r="AD45" i="17"/>
  <c r="AD62" i="17" s="1"/>
  <c r="AE45" i="17"/>
  <c r="AE62" i="17" s="1"/>
  <c r="AF45" i="17"/>
  <c r="AF62" i="17" s="1"/>
  <c r="AG45" i="17"/>
  <c r="AG62" i="17" s="1"/>
  <c r="C45" i="17"/>
  <c r="C62" i="17" s="1"/>
  <c r="E30" i="17" l="1"/>
  <c r="H36" i="17"/>
  <c r="O68" i="17"/>
  <c r="P68" i="17"/>
  <c r="Q68" i="17"/>
  <c r="R68" i="17"/>
  <c r="S68" i="17"/>
  <c r="T68" i="17"/>
  <c r="U68" i="17"/>
  <c r="V68" i="17"/>
  <c r="W68" i="17"/>
  <c r="X68" i="17"/>
  <c r="Y68" i="17"/>
  <c r="Z68" i="17"/>
  <c r="AA68" i="17"/>
  <c r="AB68" i="17"/>
  <c r="AC68" i="17"/>
  <c r="AD68" i="17"/>
  <c r="AE68" i="17"/>
  <c r="AF68" i="17"/>
  <c r="AG68" i="17"/>
  <c r="I36" i="17" l="1"/>
  <c r="F30" i="17" l="1"/>
  <c r="J36" i="17"/>
  <c r="F84" i="17"/>
  <c r="G30" i="17" l="1"/>
  <c r="F18" i="17"/>
  <c r="E13" i="17"/>
  <c r="K36" i="17"/>
  <c r="E86" i="17"/>
  <c r="G84" i="17"/>
  <c r="H30" i="17" l="1"/>
  <c r="G18" i="17"/>
  <c r="E85" i="17"/>
  <c r="E40" i="17" s="1"/>
  <c r="E57" i="17"/>
  <c r="L36" i="17"/>
  <c r="H84" i="17"/>
  <c r="H18" i="17" l="1"/>
  <c r="M36" i="17"/>
  <c r="F87" i="17"/>
  <c r="I84" i="17"/>
  <c r="I30" i="17" l="1"/>
  <c r="J30" i="17" s="1"/>
  <c r="K30" i="17" s="1"/>
  <c r="L30" i="17" s="1"/>
  <c r="M30" i="17" s="1"/>
  <c r="N30" i="17" s="1"/>
  <c r="I18" i="17"/>
  <c r="F56" i="17"/>
  <c r="F86" i="17"/>
  <c r="F13" i="17"/>
  <c r="N36" i="17"/>
  <c r="J84" i="17"/>
  <c r="J18" i="17" l="1"/>
  <c r="F85" i="17"/>
  <c r="F57" i="17"/>
  <c r="O36" i="17"/>
  <c r="K84" i="17"/>
  <c r="G87" i="17" l="1"/>
  <c r="G86" i="17" s="1"/>
  <c r="F40" i="17"/>
  <c r="K18" i="17"/>
  <c r="P36" i="17"/>
  <c r="L84" i="17"/>
  <c r="G13" i="17" l="1"/>
  <c r="G56" i="17"/>
  <c r="L18" i="17"/>
  <c r="G85" i="17"/>
  <c r="G57" i="17"/>
  <c r="Q36" i="17"/>
  <c r="M84" i="17"/>
  <c r="H87" i="17" l="1"/>
  <c r="H56" i="17" s="1"/>
  <c r="G40" i="17"/>
  <c r="M18" i="17"/>
  <c r="R36" i="17"/>
  <c r="N84" i="17"/>
  <c r="H13" i="17" l="1"/>
  <c r="H86" i="17"/>
  <c r="H85" i="17" s="1"/>
  <c r="O30" i="17"/>
  <c r="N18" i="17"/>
  <c r="S36" i="17"/>
  <c r="H57" i="17" l="1"/>
  <c r="I87" i="17"/>
  <c r="H40" i="17"/>
  <c r="P30" i="17"/>
  <c r="O18" i="17"/>
  <c r="I56" i="17"/>
  <c r="I86" i="17"/>
  <c r="I13" i="17"/>
  <c r="T36" i="17"/>
  <c r="P18" i="17" l="1"/>
  <c r="I85" i="17"/>
  <c r="I57" i="17"/>
  <c r="U36" i="17"/>
  <c r="J87" i="17" l="1"/>
  <c r="J13" i="17" s="1"/>
  <c r="I40" i="17"/>
  <c r="Q30" i="17"/>
  <c r="R30" i="17" s="1"/>
  <c r="Q18" i="17"/>
  <c r="V36" i="17"/>
  <c r="J56" i="17" l="1"/>
  <c r="J86" i="17"/>
  <c r="J85" i="17" s="1"/>
  <c r="J40" i="17" s="1"/>
  <c r="S30" i="17"/>
  <c r="R18" i="17"/>
  <c r="W36" i="17"/>
  <c r="X66" i="17"/>
  <c r="Z66" i="17"/>
  <c r="AB66" i="17"/>
  <c r="AC66" i="17"/>
  <c r="AE66" i="17"/>
  <c r="AG66" i="17"/>
  <c r="W66" i="17"/>
  <c r="V66" i="17"/>
  <c r="T66" i="17"/>
  <c r="J57" i="17" l="1"/>
  <c r="K87" i="17"/>
  <c r="K56" i="17" s="1"/>
  <c r="T30" i="17"/>
  <c r="S18" i="17"/>
  <c r="Y18" i="17"/>
  <c r="X36" i="17"/>
  <c r="AD66" i="17"/>
  <c r="AA66" i="17"/>
  <c r="AF66" i="17"/>
  <c r="U66" i="17"/>
  <c r="Y66" i="17"/>
  <c r="K13" i="17" l="1"/>
  <c r="K86" i="17"/>
  <c r="K85" i="17" s="1"/>
  <c r="K40" i="17" s="1"/>
  <c r="U30" i="17"/>
  <c r="T18" i="17"/>
  <c r="Z18" i="17"/>
  <c r="Y36" i="17"/>
  <c r="F15" i="17"/>
  <c r="H15" i="17"/>
  <c r="K57" i="17" l="1"/>
  <c r="V30" i="17"/>
  <c r="U18" i="17"/>
  <c r="C24" i="17"/>
  <c r="C31" i="17" s="1"/>
  <c r="C21" i="17"/>
  <c r="AA18" i="17"/>
  <c r="L87" i="17"/>
  <c r="Z36" i="17"/>
  <c r="E15" i="17"/>
  <c r="E17" i="17" s="1"/>
  <c r="J15" i="17"/>
  <c r="G15" i="17"/>
  <c r="H46" i="17"/>
  <c r="H50" i="17" s="1"/>
  <c r="H10" i="17"/>
  <c r="F10" i="17"/>
  <c r="F46" i="17"/>
  <c r="F50" i="17" s="1"/>
  <c r="W30" i="17" l="1"/>
  <c r="V18" i="17"/>
  <c r="F66" i="17"/>
  <c r="L56" i="17"/>
  <c r="AB18" i="17"/>
  <c r="L13" i="17"/>
  <c r="AA36" i="17"/>
  <c r="L86" i="17"/>
  <c r="C54" i="17"/>
  <c r="C55" i="17" s="1"/>
  <c r="G10" i="17"/>
  <c r="G46" i="17"/>
  <c r="G50" i="17" s="1"/>
  <c r="E10" i="17"/>
  <c r="E46" i="17"/>
  <c r="E50" i="17" s="1"/>
  <c r="I46" i="17"/>
  <c r="I50" i="17" s="1"/>
  <c r="I15" i="17"/>
  <c r="I10" i="17"/>
  <c r="K15" i="17"/>
  <c r="G16" i="17"/>
  <c r="G17" i="17"/>
  <c r="H66" i="17"/>
  <c r="J46" i="17"/>
  <c r="J50" i="17" s="1"/>
  <c r="J10" i="17"/>
  <c r="H17" i="17"/>
  <c r="H16" i="17"/>
  <c r="F16" i="17"/>
  <c r="F17" i="17"/>
  <c r="E16" i="17"/>
  <c r="X18" i="17" l="1"/>
  <c r="W18" i="17"/>
  <c r="C58" i="17"/>
  <c r="C59" i="17" s="1"/>
  <c r="H19" i="17"/>
  <c r="H54" i="17"/>
  <c r="H55" i="17" s="1"/>
  <c r="F19" i="17"/>
  <c r="F54" i="17"/>
  <c r="F55" i="17" s="1"/>
  <c r="G19" i="17"/>
  <c r="G54" i="17"/>
  <c r="G55" i="17" s="1"/>
  <c r="E19" i="17"/>
  <c r="E54" i="17"/>
  <c r="E55" i="17" s="1"/>
  <c r="I16" i="17"/>
  <c r="I66" i="17"/>
  <c r="E66" i="17"/>
  <c r="G66" i="17"/>
  <c r="L85" i="17"/>
  <c r="L57" i="17"/>
  <c r="AC18" i="17"/>
  <c r="C19" i="17"/>
  <c r="C38" i="17" s="1"/>
  <c r="I17" i="17"/>
  <c r="AB36" i="17"/>
  <c r="K10" i="17"/>
  <c r="K46" i="17"/>
  <c r="K50" i="17" s="1"/>
  <c r="L15" i="17"/>
  <c r="J16" i="17"/>
  <c r="J17" i="17"/>
  <c r="J54" i="17" s="1"/>
  <c r="K17" i="17"/>
  <c r="K54" i="17" s="1"/>
  <c r="K16" i="17"/>
  <c r="J66" i="17"/>
  <c r="C64" i="17" l="1"/>
  <c r="D59" i="17"/>
  <c r="M87" i="17"/>
  <c r="M86" i="17" s="1"/>
  <c r="L40" i="17"/>
  <c r="X30" i="17"/>
  <c r="Y30" i="17" s="1"/>
  <c r="Z30" i="17" s="1"/>
  <c r="AA30" i="17" s="1"/>
  <c r="AB30" i="17" s="1"/>
  <c r="AC30" i="17" s="1"/>
  <c r="AD30" i="17" s="1"/>
  <c r="AE30" i="17" s="1"/>
  <c r="AF30" i="17" s="1"/>
  <c r="AG30" i="17" s="1"/>
  <c r="AH30" i="17" s="1"/>
  <c r="AI30" i="17" s="1"/>
  <c r="AJ30" i="17" s="1"/>
  <c r="AK30" i="17" s="1"/>
  <c r="AL30" i="17" s="1"/>
  <c r="AM30" i="17" s="1"/>
  <c r="AN30" i="17" s="1"/>
  <c r="AO30" i="17" s="1"/>
  <c r="AP30" i="17" s="1"/>
  <c r="AQ30" i="17" s="1"/>
  <c r="AR30" i="17" s="1"/>
  <c r="AS30" i="17" s="1"/>
  <c r="AT30" i="17" s="1"/>
  <c r="AU30" i="17" s="1"/>
  <c r="AV30" i="17" s="1"/>
  <c r="AW30" i="17" s="1"/>
  <c r="AX30" i="17" s="1"/>
  <c r="AY30" i="17" s="1"/>
  <c r="AZ30" i="17" s="1"/>
  <c r="C41" i="17"/>
  <c r="C32" i="17" s="1"/>
  <c r="C33" i="17" s="1"/>
  <c r="E38" i="17"/>
  <c r="E41" i="17" s="1"/>
  <c r="E32" i="17" s="1"/>
  <c r="I19" i="17"/>
  <c r="I54" i="17"/>
  <c r="I55" i="17" s="1"/>
  <c r="K66" i="17"/>
  <c r="M56" i="17"/>
  <c r="AD18" i="17"/>
  <c r="AC36" i="17"/>
  <c r="F58" i="17"/>
  <c r="L46" i="17"/>
  <c r="L50" i="17" s="1"/>
  <c r="L10" i="17"/>
  <c r="K55" i="17"/>
  <c r="H58" i="17"/>
  <c r="K19" i="17"/>
  <c r="G58" i="17"/>
  <c r="E58" i="17"/>
  <c r="J55" i="17"/>
  <c r="J19" i="17"/>
  <c r="M13" i="17" l="1"/>
  <c r="E59" i="17"/>
  <c r="F59" i="17" s="1"/>
  <c r="G59" i="17" s="1"/>
  <c r="H59" i="17" s="1"/>
  <c r="D64" i="17"/>
  <c r="F38" i="17"/>
  <c r="F41" i="17" s="1"/>
  <c r="F32" i="17" s="1"/>
  <c r="F33" i="17" s="1"/>
  <c r="L66" i="17"/>
  <c r="I58" i="17"/>
  <c r="M85" i="17"/>
  <c r="M40" i="17" s="1"/>
  <c r="M57" i="17"/>
  <c r="AE18" i="17"/>
  <c r="M15" i="17"/>
  <c r="AD36" i="17"/>
  <c r="F64" i="17"/>
  <c r="E33" i="17"/>
  <c r="K58" i="17"/>
  <c r="L16" i="17"/>
  <c r="L17" i="17"/>
  <c r="L54" i="17" s="1"/>
  <c r="M46" i="17"/>
  <c r="M50" i="17" s="1"/>
  <c r="M10" i="17"/>
  <c r="H64" i="17"/>
  <c r="J58" i="17"/>
  <c r="E64" i="17"/>
  <c r="G64" i="17"/>
  <c r="I59" i="17" l="1"/>
  <c r="J59" i="17" s="1"/>
  <c r="K59" i="17" s="1"/>
  <c r="I64" i="17"/>
  <c r="G38" i="17"/>
  <c r="G41" i="17" s="1"/>
  <c r="G32" i="17" s="1"/>
  <c r="G33" i="17" s="1"/>
  <c r="AF18" i="17"/>
  <c r="N87" i="17"/>
  <c r="M66" i="17"/>
  <c r="AE36" i="17"/>
  <c r="K64" i="17"/>
  <c r="N13" i="17"/>
  <c r="L55" i="17"/>
  <c r="O15" i="17"/>
  <c r="M16" i="17"/>
  <c r="M17" i="17"/>
  <c r="M54" i="17" s="1"/>
  <c r="L19" i="17"/>
  <c r="N10" i="17"/>
  <c r="N46" i="17"/>
  <c r="N50" i="17" s="1"/>
  <c r="J64" i="17"/>
  <c r="N86" i="17" l="1"/>
  <c r="N85" i="17" s="1"/>
  <c r="N40" i="17" s="1"/>
  <c r="H38" i="17"/>
  <c r="H41" i="17" s="1"/>
  <c r="H32" i="17" s="1"/>
  <c r="H33" i="17" s="1"/>
  <c r="N15" i="17"/>
  <c r="N17" i="17" s="1"/>
  <c r="N56" i="17"/>
  <c r="AF36" i="17"/>
  <c r="L58" i="17"/>
  <c r="L59" i="17" s="1"/>
  <c r="M19" i="17"/>
  <c r="P15" i="17"/>
  <c r="M55" i="17"/>
  <c r="O46" i="17"/>
  <c r="O50" i="17" s="1"/>
  <c r="O10" i="17"/>
  <c r="I38" i="17" l="1"/>
  <c r="I41" i="17" s="1"/>
  <c r="I32" i="17" s="1"/>
  <c r="I33" i="17" s="1"/>
  <c r="AG18" i="17"/>
  <c r="N57" i="17"/>
  <c r="L64" i="17"/>
  <c r="N16" i="17"/>
  <c r="N54" i="17"/>
  <c r="N55" i="17" s="1"/>
  <c r="N66" i="17"/>
  <c r="O66" i="17"/>
  <c r="AG36" i="17"/>
  <c r="AH36" i="17" s="1"/>
  <c r="AI36" i="17" s="1"/>
  <c r="AJ36" i="17" s="1"/>
  <c r="AK36" i="17" s="1"/>
  <c r="AL36" i="17" s="1"/>
  <c r="AM36" i="17" s="1"/>
  <c r="AN36" i="17" s="1"/>
  <c r="AO36" i="17" s="1"/>
  <c r="AP36" i="17" s="1"/>
  <c r="AQ36" i="17" s="1"/>
  <c r="AR36" i="17" s="1"/>
  <c r="AS36" i="17" s="1"/>
  <c r="AT36" i="17" s="1"/>
  <c r="AU36" i="17" s="1"/>
  <c r="AV36" i="17" s="1"/>
  <c r="AW36" i="17" s="1"/>
  <c r="AX36" i="17" s="1"/>
  <c r="AY36" i="17" s="1"/>
  <c r="AZ36" i="17" s="1"/>
  <c r="N19" i="17"/>
  <c r="Q15" i="17"/>
  <c r="M58" i="17"/>
  <c r="M59" i="17" s="1"/>
  <c r="P10" i="17"/>
  <c r="P46" i="17"/>
  <c r="P50" i="17" s="1"/>
  <c r="O16" i="17"/>
  <c r="O17" i="17"/>
  <c r="O54" i="17" s="1"/>
  <c r="J38" i="17" l="1"/>
  <c r="K38" i="17" s="1"/>
  <c r="K41" i="17" s="1"/>
  <c r="K32" i="17" s="1"/>
  <c r="K33" i="17" s="1"/>
  <c r="AH18" i="17"/>
  <c r="M68" i="17"/>
  <c r="D68" i="17"/>
  <c r="C68" i="17"/>
  <c r="L68" i="17"/>
  <c r="E68" i="17"/>
  <c r="J68" i="17"/>
  <c r="K68" i="17"/>
  <c r="G68" i="17"/>
  <c r="F68" i="17"/>
  <c r="H68" i="17"/>
  <c r="I68" i="17"/>
  <c r="P66" i="17"/>
  <c r="J41" i="17"/>
  <c r="J32" i="17" s="1"/>
  <c r="J33" i="17" s="1"/>
  <c r="N58" i="17"/>
  <c r="N59" i="17" s="1"/>
  <c r="O19" i="17"/>
  <c r="O55" i="17"/>
  <c r="O58" i="17" s="1"/>
  <c r="R15" i="17"/>
  <c r="Q10" i="17"/>
  <c r="Q46" i="17"/>
  <c r="Q50" i="17" s="1"/>
  <c r="P17" i="17"/>
  <c r="P54" i="17" s="1"/>
  <c r="P16" i="17"/>
  <c r="M64" i="17"/>
  <c r="L38" i="17" l="1"/>
  <c r="L41" i="17" s="1"/>
  <c r="L32" i="17" s="1"/>
  <c r="L33" i="17" s="1"/>
  <c r="AH10" i="17"/>
  <c r="AH15" i="17"/>
  <c r="AH46" i="17"/>
  <c r="AH50" i="17" s="1"/>
  <c r="AI18" i="17"/>
  <c r="O59" i="17"/>
  <c r="N64" i="17"/>
  <c r="Q66" i="17"/>
  <c r="R10" i="17"/>
  <c r="S15" i="17"/>
  <c r="S16" i="17" s="1"/>
  <c r="R46" i="17"/>
  <c r="R50" i="17" s="1"/>
  <c r="Q16" i="17"/>
  <c r="Q17" i="17"/>
  <c r="Q54" i="17" s="1"/>
  <c r="P19" i="17"/>
  <c r="P55" i="17"/>
  <c r="O64" i="17"/>
  <c r="M38" i="17" l="1"/>
  <c r="M41" i="17" s="1"/>
  <c r="M32" i="17" s="1"/>
  <c r="M33" i="17" s="1"/>
  <c r="AJ18" i="17"/>
  <c r="AI10" i="17"/>
  <c r="AI46" i="17"/>
  <c r="AI50" i="17" s="1"/>
  <c r="AI15" i="17"/>
  <c r="AH16" i="17"/>
  <c r="AH17" i="17"/>
  <c r="AH54" i="17" s="1"/>
  <c r="AH55" i="17" s="1"/>
  <c r="AH58" i="17" s="1"/>
  <c r="AH64" i="17" s="1"/>
  <c r="R66" i="17"/>
  <c r="S46" i="17"/>
  <c r="S50" i="17" s="1"/>
  <c r="S10" i="17"/>
  <c r="R17" i="17"/>
  <c r="R54" i="17" s="1"/>
  <c r="R16" i="17"/>
  <c r="S17" i="17"/>
  <c r="S54" i="17" s="1"/>
  <c r="Q19" i="17"/>
  <c r="Q55" i="17"/>
  <c r="P58" i="17"/>
  <c r="P59" i="17" s="1"/>
  <c r="N38" i="17" l="1"/>
  <c r="N41" i="17" s="1"/>
  <c r="N32" i="17" s="1"/>
  <c r="N33" i="17" s="1"/>
  <c r="AJ15" i="17"/>
  <c r="AJ46" i="17"/>
  <c r="AJ50" i="17" s="1"/>
  <c r="AJ10" i="17"/>
  <c r="AI17" i="17"/>
  <c r="AI54" i="17" s="1"/>
  <c r="AI55" i="17" s="1"/>
  <c r="AI58" i="17" s="1"/>
  <c r="AI64" i="17" s="1"/>
  <c r="AI16" i="17"/>
  <c r="AK18" i="17"/>
  <c r="AH19" i="17"/>
  <c r="O38" i="17"/>
  <c r="O41" i="17" s="1"/>
  <c r="O32" i="17" s="1"/>
  <c r="O33" i="17" s="1"/>
  <c r="S66" i="17"/>
  <c r="S19" i="17"/>
  <c r="S55" i="17"/>
  <c r="S58" i="17" s="1"/>
  <c r="T46" i="17"/>
  <c r="T50" i="17" s="1"/>
  <c r="T15" i="17"/>
  <c r="T10" i="17"/>
  <c r="R19" i="17"/>
  <c r="R55" i="17"/>
  <c r="U15" i="17"/>
  <c r="P64" i="17"/>
  <c r="Q58" i="17"/>
  <c r="Q59" i="17" s="1"/>
  <c r="AL18" i="17" l="1"/>
  <c r="AI19" i="17"/>
  <c r="AK15" i="17"/>
  <c r="AK46" i="17"/>
  <c r="AK50" i="17" s="1"/>
  <c r="AK10" i="17"/>
  <c r="AJ16" i="17"/>
  <c r="AJ17" i="17"/>
  <c r="AJ54" i="17" s="1"/>
  <c r="AJ55" i="17" s="1"/>
  <c r="AJ58" i="17" s="1"/>
  <c r="AJ64" i="17" s="1"/>
  <c r="P38" i="17"/>
  <c r="P41" i="17" s="1"/>
  <c r="P32" i="17" s="1"/>
  <c r="P33" i="17" s="1"/>
  <c r="S64" i="17"/>
  <c r="T17" i="17"/>
  <c r="T54" i="17" s="1"/>
  <c r="T16" i="17"/>
  <c r="R58" i="17"/>
  <c r="R59" i="17" s="1"/>
  <c r="S59" i="17" s="1"/>
  <c r="V15" i="17"/>
  <c r="U10" i="17"/>
  <c r="U46" i="17"/>
  <c r="U50" i="17" s="1"/>
  <c r="Q64" i="17"/>
  <c r="AJ19" i="17" l="1"/>
  <c r="AK16" i="17"/>
  <c r="AK17" i="17"/>
  <c r="AK54" i="17" s="1"/>
  <c r="AK55" i="17" s="1"/>
  <c r="AK58" i="17" s="1"/>
  <c r="AK64" i="17" s="1"/>
  <c r="AL15" i="17"/>
  <c r="AL10" i="17"/>
  <c r="AL46" i="17"/>
  <c r="AL50" i="17" s="1"/>
  <c r="AM18" i="17"/>
  <c r="Q38" i="17"/>
  <c r="Q41" i="17" s="1"/>
  <c r="Q32" i="17" s="1"/>
  <c r="Q33" i="17" s="1"/>
  <c r="T55" i="17"/>
  <c r="T58" i="17" s="1"/>
  <c r="T59" i="17" s="1"/>
  <c r="W15" i="17"/>
  <c r="W16" i="17" s="1"/>
  <c r="R64" i="17"/>
  <c r="T19" i="17"/>
  <c r="U16" i="17"/>
  <c r="U17" i="17"/>
  <c r="U54" i="17" s="1"/>
  <c r="V10" i="17"/>
  <c r="V46" i="17"/>
  <c r="V50" i="17" s="1"/>
  <c r="AK19" i="17" l="1"/>
  <c r="AM46" i="17"/>
  <c r="AM50" i="17" s="1"/>
  <c r="AM10" i="17"/>
  <c r="AM15" i="17"/>
  <c r="AN18" i="17"/>
  <c r="AL16" i="17"/>
  <c r="AL17" i="17"/>
  <c r="AL54" i="17" s="1"/>
  <c r="AL55" i="17" s="1"/>
  <c r="AL58" i="17" s="1"/>
  <c r="AL64" i="17" s="1"/>
  <c r="T64" i="17"/>
  <c r="R38" i="17"/>
  <c r="R41" i="17" s="1"/>
  <c r="R32" i="17" s="1"/>
  <c r="R33" i="17" s="1"/>
  <c r="W46" i="17"/>
  <c r="W50" i="17" s="1"/>
  <c r="W10" i="17"/>
  <c r="W17" i="17"/>
  <c r="W54" i="17" s="1"/>
  <c r="X15" i="17"/>
  <c r="U19" i="17"/>
  <c r="U55" i="17"/>
  <c r="U58" i="17" s="1"/>
  <c r="U59" i="17" s="1"/>
  <c r="V17" i="17"/>
  <c r="V54" i="17" s="1"/>
  <c r="V16" i="17"/>
  <c r="AL19" i="17" l="1"/>
  <c r="AM17" i="17"/>
  <c r="AM54" i="17" s="1"/>
  <c r="AM55" i="17" s="1"/>
  <c r="AM58" i="17" s="1"/>
  <c r="AM64" i="17" s="1"/>
  <c r="AM16" i="17"/>
  <c r="AN46" i="17"/>
  <c r="AN50" i="17" s="1"/>
  <c r="AN15" i="17"/>
  <c r="AN10" i="17"/>
  <c r="AO18" i="17"/>
  <c r="S38" i="17"/>
  <c r="S41" i="17" s="1"/>
  <c r="S32" i="17" s="1"/>
  <c r="S33" i="17" s="1"/>
  <c r="W55" i="17"/>
  <c r="W58" i="17" s="1"/>
  <c r="V19" i="17"/>
  <c r="W19" i="17"/>
  <c r="Y15" i="17"/>
  <c r="U64" i="17"/>
  <c r="V55" i="17"/>
  <c r="V58" i="17" s="1"/>
  <c r="V59" i="17" s="1"/>
  <c r="X10" i="17"/>
  <c r="X46" i="17"/>
  <c r="X50" i="17" s="1"/>
  <c r="W59" i="17" l="1"/>
  <c r="AP18" i="17"/>
  <c r="AO10" i="17"/>
  <c r="AO15" i="17"/>
  <c r="AO46" i="17"/>
  <c r="AO50" i="17" s="1"/>
  <c r="AN17" i="17"/>
  <c r="AN54" i="17" s="1"/>
  <c r="AN55" i="17" s="1"/>
  <c r="AN58" i="17" s="1"/>
  <c r="AN64" i="17" s="1"/>
  <c r="AN16" i="17"/>
  <c r="AM19" i="17"/>
  <c r="W64" i="17"/>
  <c r="T38" i="17"/>
  <c r="T41" i="17" s="1"/>
  <c r="T32" i="17" s="1"/>
  <c r="T33" i="17" s="1"/>
  <c r="Z15" i="17"/>
  <c r="Y46" i="17"/>
  <c r="Y50" i="17" s="1"/>
  <c r="Y10" i="17"/>
  <c r="X17" i="17"/>
  <c r="X54" i="17" s="1"/>
  <c r="X16" i="17"/>
  <c r="V64" i="17"/>
  <c r="AP15" i="17" l="1"/>
  <c r="AP10" i="17"/>
  <c r="AP46" i="17"/>
  <c r="AP50" i="17" s="1"/>
  <c r="AQ18" i="17"/>
  <c r="AN19" i="17"/>
  <c r="AO16" i="17"/>
  <c r="AO17" i="17"/>
  <c r="AO54" i="17" s="1"/>
  <c r="AO55" i="17" s="1"/>
  <c r="AO58" i="17" s="1"/>
  <c r="AO64" i="17" s="1"/>
  <c r="U38" i="17"/>
  <c r="U41" i="17" s="1"/>
  <c r="U32" i="17" s="1"/>
  <c r="U33" i="17" s="1"/>
  <c r="X19" i="17"/>
  <c r="Y16" i="17"/>
  <c r="Y17" i="17"/>
  <c r="Y54" i="17" s="1"/>
  <c r="AA15" i="17"/>
  <c r="X55" i="17"/>
  <c r="X58" i="17" s="1"/>
  <c r="X59" i="17" s="1"/>
  <c r="Z10" i="17"/>
  <c r="Z46" i="17"/>
  <c r="Z50" i="17" s="1"/>
  <c r="AR18" i="17" l="1"/>
  <c r="AO19" i="17"/>
  <c r="AQ10" i="17"/>
  <c r="AQ46" i="17"/>
  <c r="AQ50" i="17" s="1"/>
  <c r="AQ15" i="17"/>
  <c r="AP17" i="17"/>
  <c r="AP54" i="17" s="1"/>
  <c r="AP55" i="17" s="1"/>
  <c r="AP58" i="17" s="1"/>
  <c r="AP64" i="17" s="1"/>
  <c r="AP16" i="17"/>
  <c r="V38" i="17"/>
  <c r="V41" i="17" s="1"/>
  <c r="V32" i="17" s="1"/>
  <c r="V33" i="17" s="1"/>
  <c r="Y55" i="17"/>
  <c r="Y58" i="17" s="1"/>
  <c r="Y59" i="17" s="1"/>
  <c r="AB15" i="17"/>
  <c r="AB17" i="17" s="1"/>
  <c r="AB54" i="17" s="1"/>
  <c r="X64" i="17"/>
  <c r="Z17" i="17"/>
  <c r="Z54" i="17" s="1"/>
  <c r="Z16" i="17"/>
  <c r="AA46" i="17"/>
  <c r="AA50" i="17" s="1"/>
  <c r="AA10" i="17"/>
  <c r="Y19" i="17"/>
  <c r="AC15" i="17"/>
  <c r="AP19" i="17" l="1"/>
  <c r="AQ16" i="17"/>
  <c r="AQ17" i="17"/>
  <c r="AQ54" i="17" s="1"/>
  <c r="AR15" i="17"/>
  <c r="AR10" i="17"/>
  <c r="AR46" i="17"/>
  <c r="AR50" i="17" s="1"/>
  <c r="AQ55" i="17"/>
  <c r="AQ58" i="17" s="1"/>
  <c r="AQ64" i="17" s="1"/>
  <c r="AS18" i="17"/>
  <c r="Y64" i="17"/>
  <c r="W38" i="17"/>
  <c r="W41" i="17" s="1"/>
  <c r="W32" i="17" s="1"/>
  <c r="W33" i="17" s="1"/>
  <c r="AB16" i="17"/>
  <c r="AB19" i="17"/>
  <c r="AB46" i="17"/>
  <c r="AB50" i="17" s="1"/>
  <c r="AB10" i="17"/>
  <c r="AC46" i="17"/>
  <c r="AC50" i="17" s="1"/>
  <c r="AC10" i="17"/>
  <c r="AA17" i="17"/>
  <c r="AA54" i="17" s="1"/>
  <c r="AA16" i="17"/>
  <c r="Z55" i="17"/>
  <c r="Z58" i="17" s="1"/>
  <c r="Z59" i="17" s="1"/>
  <c r="Z19" i="17"/>
  <c r="AC17" i="17"/>
  <c r="AC54" i="17" s="1"/>
  <c r="AC16" i="17"/>
  <c r="AQ19" i="17" l="1"/>
  <c r="AS46" i="17"/>
  <c r="AS50" i="17" s="1"/>
  <c r="AS15" i="17"/>
  <c r="AS10" i="17"/>
  <c r="AT18" i="17"/>
  <c r="AR16" i="17"/>
  <c r="AR17" i="17"/>
  <c r="AR54" i="17" s="1"/>
  <c r="AR55" i="17" s="1"/>
  <c r="AR58" i="17" s="1"/>
  <c r="AR64" i="17" s="1"/>
  <c r="X38" i="17"/>
  <c r="X41" i="17" s="1"/>
  <c r="X32" i="17" s="1"/>
  <c r="X33" i="17" s="1"/>
  <c r="AB55" i="17"/>
  <c r="AB58" i="17" s="1"/>
  <c r="AD15" i="17"/>
  <c r="AD17" i="17" s="1"/>
  <c r="AD54" i="17" s="1"/>
  <c r="AA19" i="17"/>
  <c r="AA55" i="17"/>
  <c r="AA58" i="17" s="1"/>
  <c r="AA59" i="17" s="1"/>
  <c r="Z64" i="17"/>
  <c r="AC55" i="17"/>
  <c r="AC58" i="17" s="1"/>
  <c r="AC19" i="17"/>
  <c r="AB59" i="17" l="1"/>
  <c r="AC59" i="17" s="1"/>
  <c r="AT10" i="17"/>
  <c r="AT15" i="17"/>
  <c r="AT46" i="17"/>
  <c r="AT50" i="17" s="1"/>
  <c r="AS17" i="17"/>
  <c r="AS54" i="17" s="1"/>
  <c r="AS55" i="17" s="1"/>
  <c r="AS58" i="17" s="1"/>
  <c r="AS64" i="17" s="1"/>
  <c r="AS16" i="17"/>
  <c r="AR19" i="17"/>
  <c r="AU18" i="17"/>
  <c r="AB64" i="17"/>
  <c r="Y38" i="17"/>
  <c r="Y41" i="17" s="1"/>
  <c r="Y32" i="17" s="1"/>
  <c r="Y33" i="17" s="1"/>
  <c r="AD16" i="17"/>
  <c r="AD46" i="17"/>
  <c r="AD50" i="17" s="1"/>
  <c r="AD10" i="17"/>
  <c r="AD19" i="17"/>
  <c r="AE15" i="17"/>
  <c r="AA64" i="17"/>
  <c r="AC64" i="17"/>
  <c r="AS19" i="17" l="1"/>
  <c r="AU46" i="17"/>
  <c r="AU50" i="17" s="1"/>
  <c r="AU10" i="17"/>
  <c r="AU15" i="17"/>
  <c r="AT16" i="17"/>
  <c r="AT17" i="17"/>
  <c r="AT54" i="17" s="1"/>
  <c r="AT55" i="17" s="1"/>
  <c r="AT58" i="17" s="1"/>
  <c r="AT64" i="17" s="1"/>
  <c r="AV18" i="17"/>
  <c r="Z38" i="17"/>
  <c r="Z41" i="17" s="1"/>
  <c r="Z32" i="17" s="1"/>
  <c r="Z33" i="17" s="1"/>
  <c r="AD55" i="17"/>
  <c r="AD58" i="17" s="1"/>
  <c r="AD59" i="17" s="1"/>
  <c r="AF15" i="17"/>
  <c r="AE10" i="17"/>
  <c r="AE46" i="17"/>
  <c r="AE50" i="17" s="1"/>
  <c r="AT19" i="17" l="1"/>
  <c r="AV10" i="17"/>
  <c r="AV15" i="17"/>
  <c r="AV46" i="17"/>
  <c r="AV50" i="17" s="1"/>
  <c r="AW18" i="17"/>
  <c r="AU17" i="17"/>
  <c r="AU54" i="17" s="1"/>
  <c r="AU55" i="17" s="1"/>
  <c r="AU58" i="17" s="1"/>
  <c r="AU64" i="17" s="1"/>
  <c r="AU16" i="17"/>
  <c r="AD64" i="17"/>
  <c r="AA38" i="17"/>
  <c r="AA41" i="17" s="1"/>
  <c r="AA32" i="17" s="1"/>
  <c r="AA33" i="17" s="1"/>
  <c r="AG15" i="17"/>
  <c r="AE17" i="17"/>
  <c r="AE54" i="17" s="1"/>
  <c r="AE16" i="17"/>
  <c r="AF46" i="17"/>
  <c r="AF50" i="17" s="1"/>
  <c r="AF10" i="17"/>
  <c r="AU19" i="17" l="1"/>
  <c r="AW10" i="17"/>
  <c r="AW46" i="17"/>
  <c r="AW50" i="17" s="1"/>
  <c r="AW15" i="17"/>
  <c r="AV16" i="17"/>
  <c r="AV17" i="17"/>
  <c r="AV54" i="17" s="1"/>
  <c r="AV55" i="17" s="1"/>
  <c r="AV58" i="17" s="1"/>
  <c r="AV64" i="17" s="1"/>
  <c r="AV19" i="17"/>
  <c r="AX18" i="17"/>
  <c r="AB38" i="17"/>
  <c r="AB41" i="17" s="1"/>
  <c r="AB32" i="17" s="1"/>
  <c r="AB33" i="17" s="1"/>
  <c r="AE19" i="17"/>
  <c r="AG46" i="17"/>
  <c r="AG50" i="17" s="1"/>
  <c r="AG10" i="17"/>
  <c r="AF17" i="17"/>
  <c r="AF54" i="17" s="1"/>
  <c r="AF16" i="17"/>
  <c r="AE55" i="17"/>
  <c r="AE58" i="17" s="1"/>
  <c r="AE59" i="17" s="1"/>
  <c r="AY18" i="17" l="1"/>
  <c r="AW17" i="17"/>
  <c r="AW54" i="17" s="1"/>
  <c r="AW55" i="17" s="1"/>
  <c r="AW58" i="17" s="1"/>
  <c r="AW64" i="17" s="1"/>
  <c r="AW16" i="17"/>
  <c r="AX10" i="17"/>
  <c r="AX46" i="17"/>
  <c r="AX50" i="17" s="1"/>
  <c r="AX15" i="17"/>
  <c r="AC38" i="17"/>
  <c r="AC41" i="17" s="1"/>
  <c r="AC32" i="17" s="1"/>
  <c r="AC33" i="17" s="1"/>
  <c r="AF55" i="17"/>
  <c r="AF58" i="17" s="1"/>
  <c r="AF59" i="17" s="1"/>
  <c r="AF19" i="17"/>
  <c r="AG16" i="17"/>
  <c r="AG17" i="17"/>
  <c r="AG54" i="17" s="1"/>
  <c r="AE64" i="17"/>
  <c r="AY15" i="17" l="1"/>
  <c r="AY46" i="17"/>
  <c r="AY50" i="17" s="1"/>
  <c r="AY10" i="17"/>
  <c r="AX17" i="17"/>
  <c r="AX54" i="17" s="1"/>
  <c r="AX55" i="17" s="1"/>
  <c r="AX58" i="17" s="1"/>
  <c r="AX64" i="17" s="1"/>
  <c r="AX16" i="17"/>
  <c r="AW19" i="17"/>
  <c r="AZ18" i="17"/>
  <c r="AD38" i="17"/>
  <c r="AD41" i="17" s="1"/>
  <c r="AD32" i="17" s="1"/>
  <c r="AD33" i="17" s="1"/>
  <c r="AF64" i="17"/>
  <c r="AG55" i="17"/>
  <c r="AG58" i="17" s="1"/>
  <c r="AG59" i="17" s="1"/>
  <c r="AH59" i="17" s="1"/>
  <c r="AI59" i="17" s="1"/>
  <c r="AJ59" i="17" s="1"/>
  <c r="AK59" i="17" s="1"/>
  <c r="AL59" i="17" s="1"/>
  <c r="AM59" i="17" s="1"/>
  <c r="AN59" i="17" s="1"/>
  <c r="AO59" i="17" s="1"/>
  <c r="AP59" i="17" s="1"/>
  <c r="AQ59" i="17" s="1"/>
  <c r="AR59" i="17" s="1"/>
  <c r="AS59" i="17" s="1"/>
  <c r="AT59" i="17" s="1"/>
  <c r="AU59" i="17" s="1"/>
  <c r="AV59" i="17" s="1"/>
  <c r="AW59" i="17" s="1"/>
  <c r="AX59" i="17" s="1"/>
  <c r="AG19" i="17"/>
  <c r="AZ46" i="17" l="1"/>
  <c r="AZ50" i="17" s="1"/>
  <c r="AZ15" i="17"/>
  <c r="AZ10" i="17"/>
  <c r="AE38" i="17"/>
  <c r="AE41" i="17" s="1"/>
  <c r="AE32" i="17" s="1"/>
  <c r="AE33" i="17" s="1"/>
  <c r="AX19" i="17"/>
  <c r="AY17" i="17"/>
  <c r="AY54" i="17" s="1"/>
  <c r="AY55" i="17" s="1"/>
  <c r="AY58" i="17" s="1"/>
  <c r="AY64" i="17" s="1"/>
  <c r="AY16" i="17"/>
  <c r="AG64" i="17"/>
  <c r="AF38" i="17" l="1"/>
  <c r="AF41" i="17" s="1"/>
  <c r="AF32" i="17" s="1"/>
  <c r="AF33" i="17" s="1"/>
  <c r="AY19" i="17"/>
  <c r="AZ17" i="17"/>
  <c r="AZ54" i="17" s="1"/>
  <c r="AZ55" i="17" s="1"/>
  <c r="AZ58" i="17" s="1"/>
  <c r="AZ64" i="17" s="1"/>
  <c r="AZ16" i="17"/>
  <c r="AY59" i="17"/>
  <c r="C75" i="17" l="1"/>
  <c r="C77" i="17"/>
  <c r="AG38" i="17"/>
  <c r="AH38" i="17" s="1"/>
  <c r="AI38" i="17" s="1"/>
  <c r="AZ19" i="17"/>
  <c r="C72" i="17"/>
  <c r="C70" i="17"/>
  <c r="AZ59" i="17"/>
  <c r="AG41" i="17" l="1"/>
  <c r="AG32" i="17" s="1"/>
  <c r="AG33" i="17" s="1"/>
  <c r="AH41" i="17"/>
  <c r="AH32" i="17" s="1"/>
  <c r="AH33" i="17" s="1"/>
  <c r="AI41" i="17"/>
  <c r="AI32" i="17" s="1"/>
  <c r="AI33" i="17" s="1"/>
  <c r="AJ38" i="17"/>
  <c r="AJ41" i="17" l="1"/>
  <c r="AJ32" i="17" s="1"/>
  <c r="AJ33" i="17" s="1"/>
  <c r="AK38" i="17"/>
  <c r="AK41" i="17" l="1"/>
  <c r="AK32" i="17" s="1"/>
  <c r="AK33" i="17" s="1"/>
  <c r="AL38" i="17"/>
  <c r="AL41" i="17" l="1"/>
  <c r="AL32" i="17" s="1"/>
  <c r="AL33" i="17" s="1"/>
  <c r="AM38" i="17"/>
  <c r="AM41" i="17" l="1"/>
  <c r="AM32" i="17" s="1"/>
  <c r="AM33" i="17" s="1"/>
  <c r="AN38" i="17"/>
  <c r="AN41" i="17" l="1"/>
  <c r="AN32" i="17" s="1"/>
  <c r="AN33" i="17" s="1"/>
  <c r="AO38" i="17"/>
  <c r="AO41" i="17" l="1"/>
  <c r="AO32" i="17" s="1"/>
  <c r="AO33" i="17" s="1"/>
  <c r="AP38" i="17"/>
  <c r="AP41" i="17" l="1"/>
  <c r="AP32" i="17" s="1"/>
  <c r="AP33" i="17" s="1"/>
  <c r="AQ38" i="17"/>
  <c r="AQ41" i="17" l="1"/>
  <c r="AQ32" i="17" s="1"/>
  <c r="AQ33" i="17" s="1"/>
  <c r="AR38" i="17"/>
  <c r="AR41" i="17" l="1"/>
  <c r="AR32" i="17" s="1"/>
  <c r="AR33" i="17" s="1"/>
  <c r="AS38" i="17"/>
  <c r="AS41" i="17" l="1"/>
  <c r="AS32" i="17" s="1"/>
  <c r="AS33" i="17" s="1"/>
  <c r="AT38" i="17"/>
  <c r="AT41" i="17" l="1"/>
  <c r="AT32" i="17" s="1"/>
  <c r="AT33" i="17" s="1"/>
  <c r="AU38" i="17"/>
  <c r="AU41" i="17" l="1"/>
  <c r="AU32" i="17" s="1"/>
  <c r="AU33" i="17" s="1"/>
  <c r="AV38" i="17"/>
  <c r="AV41" i="17" l="1"/>
  <c r="AV32" i="17" s="1"/>
  <c r="AV33" i="17" s="1"/>
  <c r="AW38" i="17"/>
  <c r="AW41" i="17" l="1"/>
  <c r="AW32" i="17" s="1"/>
  <c r="AW33" i="17" s="1"/>
  <c r="AX38" i="17"/>
  <c r="AX41" i="17" l="1"/>
  <c r="AX32" i="17" s="1"/>
  <c r="AX33" i="17" s="1"/>
  <c r="AY38" i="17"/>
  <c r="AY41" i="17" l="1"/>
  <c r="AY32" i="17" s="1"/>
  <c r="AY33" i="17" s="1"/>
  <c r="AZ38" i="17"/>
  <c r="AZ41" i="17" l="1"/>
  <c r="AZ32" i="17" s="1"/>
  <c r="AZ33" i="17" s="1"/>
</calcChain>
</file>

<file path=xl/sharedStrings.xml><?xml version="1.0" encoding="utf-8"?>
<sst xmlns="http://schemas.openxmlformats.org/spreadsheetml/2006/main" count="82" uniqueCount="75">
  <si>
    <t>EBITDA</t>
  </si>
  <si>
    <t>Ammortamenti</t>
  </si>
  <si>
    <t>Oneri finanziari</t>
  </si>
  <si>
    <t>Capacità</t>
  </si>
  <si>
    <t>% su ricavi</t>
  </si>
  <si>
    <t>Flusso netto di circolante della gestione corrente (EBITDA)</t>
  </si>
  <si>
    <t>(=) Flusso di cassa operativo</t>
  </si>
  <si>
    <t xml:space="preserve">(+) Accensione finanziamenti </t>
  </si>
  <si>
    <t xml:space="preserve">(-) Pagamento interessi passivi </t>
  </si>
  <si>
    <t xml:space="preserve">(-) Rimborso quote capitale debito </t>
  </si>
  <si>
    <t xml:space="preserve">(=) Flusso di cassa disponibile per gli azionisti </t>
  </si>
  <si>
    <t>DSCR - Debt Service Cover Ratio</t>
  </si>
  <si>
    <t>TIR - Progetto</t>
  </si>
  <si>
    <t>VAN - Progetto</t>
  </si>
  <si>
    <t>TIR - Azionista</t>
  </si>
  <si>
    <t>VAN - Azionista</t>
  </si>
  <si>
    <t>Imposte - IRES</t>
  </si>
  <si>
    <t>Risultato Ante Imposte</t>
  </si>
  <si>
    <t>Risultato netto</t>
  </si>
  <si>
    <t>Imposte - IRAP</t>
  </si>
  <si>
    <t>Debito verso Erario (IVA)</t>
  </si>
  <si>
    <t>Credito verso erario (IVA investimento)</t>
  </si>
  <si>
    <t>Flussi da IVA (recupero IVA investimento)</t>
  </si>
  <si>
    <t>Netto IVA a Credito</t>
  </si>
  <si>
    <t xml:space="preserve"> (-) Imposte su reddito netto e IVA</t>
  </si>
  <si>
    <t>(=) Flusso di cassa netto progressivo</t>
  </si>
  <si>
    <t>LLCR - Loan Life Cover Cover Ratio</t>
  </si>
  <si>
    <t>anni</t>
  </si>
  <si>
    <t>attivo</t>
  </si>
  <si>
    <t xml:space="preserve">Immobilizzazioni </t>
  </si>
  <si>
    <t>Crediti (IVA)</t>
  </si>
  <si>
    <t>Attivo circolante netto (Variazione)</t>
  </si>
  <si>
    <t>TOTALE ATTIVO</t>
  </si>
  <si>
    <t>passivo</t>
  </si>
  <si>
    <t>Capitale sociale</t>
  </si>
  <si>
    <t>Contributo pubblico</t>
  </si>
  <si>
    <t>Riserve / utili</t>
  </si>
  <si>
    <t>Debiti breve termine</t>
  </si>
  <si>
    <t>Debiti medio/lungo termine</t>
  </si>
  <si>
    <t>TOTALE PASSIVO</t>
  </si>
  <si>
    <t>Rata mutuo (% dell'investimento)</t>
  </si>
  <si>
    <t>Debito residuo</t>
  </si>
  <si>
    <t>Finanziamento bancario</t>
  </si>
  <si>
    <t>Valutazione economica e finanziaria del progetto</t>
  </si>
  <si>
    <t>Flusso di cassa disponibile per gli azionisti al netto del capitale investito</t>
  </si>
  <si>
    <t>tasso di sconto</t>
  </si>
  <si>
    <r>
      <t xml:space="preserve">(=) Flusso di cassa disponibile per il </t>
    </r>
    <r>
      <rPr>
        <b/>
        <i/>
        <sz val="16"/>
        <color rgb="FF000000"/>
        <rFont val="Calibri"/>
        <family val="2"/>
        <scheme val="minor"/>
      </rPr>
      <t xml:space="preserve">debt service </t>
    </r>
  </si>
  <si>
    <t>FLUSSO DI CASSA PREVISIONALE</t>
  </si>
  <si>
    <t>CONTO ECONOMICO PREVISIONALE</t>
  </si>
  <si>
    <t>STATO PATRIMONIALE PREVISIONALE</t>
  </si>
  <si>
    <t>(+) Contributo pubblico in conto capitale</t>
  </si>
  <si>
    <t>(+) Contributo in conto gestione</t>
  </si>
  <si>
    <t>Quota capitale (anni di rimborso)</t>
  </si>
  <si>
    <t>Tasso di interessi mutuo bancario previsto</t>
  </si>
  <si>
    <t>Ricavi di gestione</t>
  </si>
  <si>
    <t>Costi operativi</t>
  </si>
  <si>
    <t>Contributo pubblico in conto gestione</t>
  </si>
  <si>
    <t>(+) Capitale privato</t>
  </si>
  <si>
    <t>(+) Valore residuo finale (se previsto)</t>
  </si>
  <si>
    <t>(-) Investimenti complessivi (ed eventuale manutenzione straordinaria)</t>
  </si>
  <si>
    <t>PROSPETTO DI PIANO ECONOMICO FINANZIARIO (PEF)</t>
  </si>
  <si>
    <t>Canone di locazione/concessione</t>
  </si>
  <si>
    <t>ALLEGATO VIII</t>
  </si>
  <si>
    <t>Luogo e data</t>
  </si>
  <si>
    <t>______________, _______________</t>
  </si>
  <si>
    <t>Firma Concorrente /capogruppo</t>
  </si>
  <si>
    <t>Firma mandante</t>
  </si>
  <si>
    <t xml:space="preserve">SOTTOSCRIZIONE </t>
  </si>
  <si>
    <t>In caso di RT/Consorzi ordinari tutti i documenti costituenti da inserire nella BUSTA C dovranno essere sottoscritti dal capogruppo in caso di RT/Consorzio costituito, ovvero da tutti i componenti in caso di RT/Consorzio costituendo.</t>
  </si>
  <si>
    <r>
      <t>In caso di Consorzio Stabile/Consorzio tra società cooperative tutti i documenti costituenti da inserire nella BUSTA C dovranno essere sottoscritti dal consorzio.</t>
    </r>
    <r>
      <rPr>
        <i/>
        <sz val="11"/>
        <color theme="1"/>
        <rFont val="Arial"/>
        <family val="2"/>
      </rPr>
      <t xml:space="preserve"> </t>
    </r>
  </si>
  <si>
    <t xml:space="preserve">                                                                                                __________________________ </t>
  </si>
  <si>
    <t xml:space="preserve">   ___________________________</t>
  </si>
  <si>
    <t xml:space="preserve">  __________________________</t>
  </si>
  <si>
    <t>Allegato VIII (da inserire nella busta B)</t>
  </si>
  <si>
    <r>
      <t xml:space="preserve">Il presente format di PEF riporta le informazioni di tipo quantitativo per la rappresentazione economico-finanziaria della proposta progettuale presentata ed </t>
    </r>
    <r>
      <rPr>
        <u/>
        <sz val="12"/>
        <color rgb="FF000000"/>
        <rFont val="Arial"/>
        <family val="2"/>
      </rPr>
      <t>è fornito a titolo di esempio</t>
    </r>
    <r>
      <rPr>
        <sz val="12"/>
        <color rgb="FF000000"/>
        <rFont val="Arial"/>
        <family val="2"/>
      </rPr>
      <t xml:space="preserve">. E' facoltà del singolo proponente compilare il modello di PEF proposto ovvero predisporre un proprio eventuale modello comunque pertinente con le finalità del progetto.
Il PEF di cui al prospetto proposto, composto dal Conto economico previsionale, dallo Stato patrimoniale previsionale e dal Flusso di cassa previsionale, è già appositamente predisposto all’immissione dei dati di input, secondo un orizzonte temporale fino a 50 anni, durata massima di una concessione/locazione di valorizzazione. 
Fanno parte integrante del PEF gli schemi di calcolo degli indicatori di valutazione economico-finanziaria e di bancabilità del progetto, il prospetto di calcolo del finanziamento bancario.
</t>
    </r>
    <r>
      <rPr>
        <b/>
        <u/>
        <sz val="12"/>
        <color rgb="FF000000"/>
        <rFont val="Arial"/>
        <family val="2"/>
      </rPr>
      <t>La compilazione dei dati di input è richiesta per i soli campi evidenziati in giallo</t>
    </r>
    <r>
      <rPr>
        <sz val="12"/>
        <color rgb="FF000000"/>
        <rFont val="Arial"/>
        <family val="2"/>
      </rPr>
      <t>. Le altre celle contengono infatti già il calcolo necessario a restituire i differenti valori. Qualora il proponente abbia comunque dimestichezza con il foglio di calcolo proposto, lo stesso si può prestare anche ad una successiva modifica e personalizzazione, integrando altre voci del foglio elettronico rappresentativo del PEF ed eventualmente modificando le annualità di riferimento.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</si>
</sst>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_-* #,##0.00\ _€_-;\-* #,##0.00\ _€_-;_-* &quot;-&quot;??\ _€_-;_-@_-"/>
    <numFmt numFmtId="165" formatCode="_-* #,##0_-;\-* #,##0_-;_-* &quot;-&quot;??_-;_-@_-"/>
    <numFmt numFmtId="166" formatCode="0.0%"/>
  </numFmts>
  <fonts count="4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6"/>
      <color theme="1"/>
      <name val="Calibri"/>
      <family val="2"/>
      <scheme val="minor"/>
    </font>
    <font>
      <sz val="10"/>
      <name val="Arial"/>
      <family val="2"/>
    </font>
    <font>
      <b/>
      <sz val="16"/>
      <name val="Calibri"/>
      <family val="2"/>
      <scheme val="minor"/>
    </font>
    <font>
      <b/>
      <sz val="16"/>
      <color rgb="FF000000"/>
      <name val="Calibri"/>
      <family val="2"/>
      <scheme val="minor"/>
    </font>
    <font>
      <b/>
      <i/>
      <sz val="16"/>
      <color rgb="FF000000"/>
      <name val="Calibri"/>
      <family val="2"/>
      <scheme val="minor"/>
    </font>
    <font>
      <sz val="16"/>
      <color theme="1"/>
      <name val="Calibri"/>
      <family val="2"/>
      <scheme val="minor"/>
    </font>
    <font>
      <sz val="16"/>
      <name val="Calibri"/>
      <family val="2"/>
      <scheme val="minor"/>
    </font>
    <font>
      <b/>
      <sz val="16"/>
      <color theme="0"/>
      <name val="Calibri"/>
      <family val="2"/>
      <scheme val="minor"/>
    </font>
    <font>
      <b/>
      <sz val="16"/>
      <color rgb="FFFF0000"/>
      <name val="Calibri"/>
      <family val="2"/>
      <scheme val="minor"/>
    </font>
    <font>
      <b/>
      <sz val="16"/>
      <name val="Calibri"/>
      <family val="2"/>
    </font>
    <font>
      <i/>
      <sz val="16"/>
      <name val="Calibri"/>
      <family val="2"/>
    </font>
    <font>
      <sz val="16"/>
      <name val="Calibri"/>
      <family val="2"/>
    </font>
    <font>
      <i/>
      <sz val="16"/>
      <color indexed="8"/>
      <name val="Calibri"/>
      <family val="2"/>
    </font>
    <font>
      <b/>
      <sz val="16"/>
      <color indexed="8"/>
      <name val="Calibri"/>
      <family val="2"/>
    </font>
    <font>
      <sz val="16"/>
      <color rgb="FF000000"/>
      <name val="Calibri"/>
      <family val="2"/>
      <scheme val="minor"/>
    </font>
    <font>
      <b/>
      <sz val="16"/>
      <name val="Arial"/>
      <family val="2"/>
    </font>
    <font>
      <sz val="16"/>
      <name val="Arial"/>
      <family val="2"/>
    </font>
    <font>
      <b/>
      <sz val="20"/>
      <color theme="1"/>
      <name val="Calibri"/>
      <family val="2"/>
      <scheme val="minor"/>
    </font>
    <font>
      <b/>
      <sz val="20"/>
      <name val="Calibri"/>
      <family val="2"/>
      <scheme val="minor"/>
    </font>
    <font>
      <b/>
      <sz val="20"/>
      <name val="Calibri"/>
      <family val="2"/>
    </font>
    <font>
      <b/>
      <sz val="18"/>
      <color rgb="FF000000"/>
      <name val="Calibri"/>
      <family val="2"/>
      <scheme val="minor"/>
    </font>
    <font>
      <sz val="20"/>
      <color theme="1"/>
      <name val="Calibri"/>
      <family val="2"/>
      <scheme val="minor"/>
    </font>
    <font>
      <b/>
      <sz val="12"/>
      <color theme="1"/>
      <name val="Arial"/>
      <family val="2"/>
    </font>
    <font>
      <sz val="12"/>
      <color rgb="FF000000"/>
      <name val="Arial"/>
      <family val="2"/>
    </font>
    <font>
      <u/>
      <sz val="12"/>
      <color rgb="FF000000"/>
      <name val="Arial"/>
      <family val="2"/>
    </font>
    <font>
      <b/>
      <u/>
      <sz val="12"/>
      <color rgb="FF000000"/>
      <name val="Arial"/>
      <family val="2"/>
    </font>
    <font>
      <sz val="12"/>
      <color theme="1"/>
      <name val="Arial"/>
      <family val="2"/>
    </font>
    <font>
      <i/>
      <sz val="12"/>
      <color theme="1"/>
      <name val="Arial"/>
      <family val="2"/>
    </font>
    <font>
      <b/>
      <sz val="12"/>
      <color rgb="FF7F7F7F"/>
      <name val="Arial"/>
      <family val="2"/>
    </font>
    <font>
      <i/>
      <sz val="11"/>
      <color theme="1"/>
      <name val="Arial"/>
      <family val="2"/>
    </font>
    <font>
      <sz val="10"/>
      <color theme="1"/>
      <name val="Arial"/>
      <family val="2"/>
    </font>
    <font>
      <b/>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9">
    <border>
      <left/>
      <right/>
      <top/>
      <bottom/>
      <diagonal/>
    </border>
    <border>
      <left/>
      <right/>
      <top/>
      <bottom style="thin">
        <color auto="1"/>
      </bottom>
      <diagonal/>
    </border>
    <border>
      <left/>
      <right/>
      <top/>
      <bottom style="medium">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98">
    <xf numFmtId="0" fontId="0" fillId="0" borderId="0"/>
    <xf numFmtId="43"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0" fillId="0" borderId="0"/>
    <xf numFmtId="9" fontId="6" fillId="0" borderId="0" applyFont="0" applyFill="0" applyBorder="0" applyAlignment="0" applyProtection="0"/>
    <xf numFmtId="9" fontId="6"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cellStyleXfs>
  <cellXfs count="104">
    <xf numFmtId="0" fontId="0" fillId="0" borderId="0" xfId="0"/>
    <xf numFmtId="0" fontId="9" fillId="2" borderId="0" xfId="0" applyFont="1" applyFill="1" applyBorder="1" applyAlignment="1">
      <alignment vertical="center"/>
    </xf>
    <xf numFmtId="165" fontId="9" fillId="2" borderId="0" xfId="1" applyNumberFormat="1"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Alignment="1">
      <alignment vertical="center"/>
    </xf>
    <xf numFmtId="0" fontId="12" fillId="0" borderId="5" xfId="0" applyFont="1" applyBorder="1" applyAlignment="1">
      <alignment horizontal="justify"/>
    </xf>
    <xf numFmtId="0" fontId="9" fillId="0" borderId="5" xfId="0" applyFont="1" applyBorder="1" applyAlignment="1">
      <alignment horizontal="justify"/>
    </xf>
    <xf numFmtId="0" fontId="14" fillId="2" borderId="0" xfId="0" applyFont="1" applyFill="1" applyAlignment="1">
      <alignment vertical="center"/>
    </xf>
    <xf numFmtId="165" fontId="14" fillId="2" borderId="0" xfId="1" applyNumberFormat="1" applyFont="1" applyFill="1" applyAlignment="1">
      <alignment vertical="center"/>
    </xf>
    <xf numFmtId="0" fontId="14" fillId="2" borderId="0" xfId="0" applyFont="1" applyFill="1" applyAlignment="1">
      <alignment horizontal="center" vertical="center"/>
    </xf>
    <xf numFmtId="0" fontId="15" fillId="2" borderId="0" xfId="0" applyFont="1" applyFill="1" applyAlignment="1">
      <alignment vertical="center"/>
    </xf>
    <xf numFmtId="0" fontId="11" fillId="5" borderId="2" xfId="0" applyFont="1" applyFill="1" applyBorder="1" applyAlignment="1">
      <alignment horizontal="center" vertical="center"/>
    </xf>
    <xf numFmtId="165" fontId="14" fillId="2" borderId="0" xfId="1" applyNumberFormat="1" applyFont="1" applyFill="1" applyBorder="1" applyAlignment="1">
      <alignment horizontal="center" vertical="center"/>
    </xf>
    <xf numFmtId="0" fontId="9" fillId="2" borderId="2" xfId="0" applyFont="1" applyFill="1" applyBorder="1" applyAlignment="1">
      <alignment vertical="center"/>
    </xf>
    <xf numFmtId="165" fontId="9" fillId="4" borderId="2" xfId="1" applyNumberFormat="1" applyFont="1" applyFill="1" applyBorder="1" applyAlignment="1">
      <alignment vertical="center"/>
    </xf>
    <xf numFmtId="0" fontId="9" fillId="2" borderId="0" xfId="0" applyFont="1" applyFill="1" applyAlignment="1">
      <alignment vertical="center"/>
    </xf>
    <xf numFmtId="0" fontId="14" fillId="2" borderId="0" xfId="0" applyFont="1" applyFill="1" applyBorder="1" applyAlignment="1">
      <alignment vertical="center"/>
    </xf>
    <xf numFmtId="9" fontId="9" fillId="2" borderId="0" xfId="2" applyFont="1" applyFill="1" applyBorder="1" applyAlignment="1">
      <alignment vertical="center"/>
    </xf>
    <xf numFmtId="9" fontId="16" fillId="2" borderId="2" xfId="2" applyFont="1" applyFill="1" applyBorder="1" applyAlignment="1">
      <alignment vertical="center"/>
    </xf>
    <xf numFmtId="0" fontId="14" fillId="3" borderId="0" xfId="0" applyFont="1" applyFill="1" applyBorder="1" applyAlignment="1">
      <alignment vertical="center"/>
    </xf>
    <xf numFmtId="165" fontId="9" fillId="2" borderId="2" xfId="1" applyNumberFormat="1" applyFont="1" applyFill="1" applyBorder="1" applyAlignment="1">
      <alignment vertical="center"/>
    </xf>
    <xf numFmtId="9" fontId="14" fillId="2" borderId="0" xfId="2" applyFont="1" applyFill="1" applyBorder="1" applyAlignment="1">
      <alignment vertical="center"/>
    </xf>
    <xf numFmtId="0" fontId="14" fillId="2" borderId="1" xfId="0" applyFont="1" applyFill="1" applyBorder="1" applyAlignment="1">
      <alignment vertical="center"/>
    </xf>
    <xf numFmtId="165" fontId="9" fillId="2" borderId="1" xfId="1" applyNumberFormat="1" applyFont="1" applyFill="1" applyBorder="1" applyAlignment="1">
      <alignment vertical="center"/>
    </xf>
    <xf numFmtId="165" fontId="9" fillId="4" borderId="1" xfId="1" applyNumberFormat="1" applyFont="1" applyFill="1" applyBorder="1" applyAlignment="1">
      <alignment vertical="center"/>
    </xf>
    <xf numFmtId="0" fontId="14" fillId="0" borderId="1" xfId="0" applyFont="1" applyFill="1" applyBorder="1" applyAlignment="1">
      <alignment vertical="center"/>
    </xf>
    <xf numFmtId="0" fontId="9" fillId="0" borderId="1" xfId="0" applyFont="1" applyFill="1" applyBorder="1" applyAlignment="1">
      <alignment vertical="center"/>
    </xf>
    <xf numFmtId="165" fontId="9" fillId="0" borderId="1" xfId="1" applyNumberFormat="1" applyFont="1" applyFill="1" applyBorder="1" applyAlignment="1">
      <alignment vertical="center"/>
    </xf>
    <xf numFmtId="0" fontId="11" fillId="0" borderId="0" xfId="0" applyFont="1" applyFill="1" applyAlignment="1">
      <alignment vertical="center"/>
    </xf>
    <xf numFmtId="165" fontId="11" fillId="2" borderId="2" xfId="1" applyNumberFormat="1" applyFont="1" applyFill="1" applyBorder="1" applyAlignment="1">
      <alignment vertical="center"/>
    </xf>
    <xf numFmtId="165" fontId="11" fillId="2" borderId="0" xfId="1" applyNumberFormat="1" applyFont="1" applyFill="1" applyBorder="1" applyAlignment="1">
      <alignment vertical="center"/>
    </xf>
    <xf numFmtId="9" fontId="15" fillId="2" borderId="0" xfId="2" applyFont="1" applyFill="1" applyBorder="1" applyAlignment="1">
      <alignment vertical="center"/>
    </xf>
    <xf numFmtId="165" fontId="11" fillId="2" borderId="1" xfId="1" applyNumberFormat="1" applyFont="1" applyFill="1" applyBorder="1" applyAlignment="1">
      <alignment vertical="center"/>
    </xf>
    <xf numFmtId="165" fontId="17" fillId="2" borderId="0" xfId="1" applyNumberFormat="1" applyFont="1" applyFill="1" applyBorder="1" applyAlignment="1">
      <alignment vertical="center"/>
    </xf>
    <xf numFmtId="165" fontId="14" fillId="2" borderId="1" xfId="1" applyNumberFormat="1" applyFont="1" applyFill="1" applyBorder="1" applyAlignment="1">
      <alignment vertical="center"/>
    </xf>
    <xf numFmtId="166" fontId="14" fillId="2" borderId="0" xfId="2" applyNumberFormat="1" applyFont="1" applyFill="1" applyBorder="1" applyAlignment="1">
      <alignment vertical="center"/>
    </xf>
    <xf numFmtId="0" fontId="18" fillId="0" borderId="0" xfId="0" applyFont="1" applyBorder="1"/>
    <xf numFmtId="0" fontId="14" fillId="0" borderId="0" xfId="0" applyFont="1"/>
    <xf numFmtId="0" fontId="19" fillId="0" borderId="0" xfId="0" applyFont="1" applyBorder="1"/>
    <xf numFmtId="3" fontId="14" fillId="0" borderId="0" xfId="0" applyNumberFormat="1" applyFont="1"/>
    <xf numFmtId="0" fontId="20" fillId="0" borderId="0" xfId="0" applyFont="1" applyBorder="1"/>
    <xf numFmtId="3" fontId="21" fillId="0" borderId="0" xfId="0" applyNumberFormat="1" applyFont="1"/>
    <xf numFmtId="3" fontId="22" fillId="0" borderId="0" xfId="0" applyNumberFormat="1" applyFont="1"/>
    <xf numFmtId="0" fontId="9" fillId="2" borderId="5" xfId="0" applyFont="1" applyFill="1" applyBorder="1" applyAlignment="1">
      <alignment vertical="center"/>
    </xf>
    <xf numFmtId="165" fontId="9" fillId="2" borderId="5" xfId="1" applyNumberFormat="1" applyFont="1" applyFill="1" applyBorder="1" applyAlignment="1">
      <alignment vertical="center"/>
    </xf>
    <xf numFmtId="0" fontId="23" fillId="0" borderId="0" xfId="0" applyFont="1" applyAlignment="1">
      <alignment horizontal="justify"/>
    </xf>
    <xf numFmtId="165" fontId="14" fillId="4" borderId="0" xfId="1" applyNumberFormat="1" applyFont="1" applyFill="1" applyAlignment="1">
      <alignment vertical="center"/>
    </xf>
    <xf numFmtId="0" fontId="23" fillId="0" borderId="0" xfId="0" applyFont="1" applyFill="1" applyAlignment="1">
      <alignment horizontal="justify"/>
    </xf>
    <xf numFmtId="0" fontId="14" fillId="0" borderId="0" xfId="0" applyFont="1" applyFill="1" applyAlignment="1">
      <alignment vertical="center"/>
    </xf>
    <xf numFmtId="165" fontId="14" fillId="0" borderId="0" xfId="1" applyNumberFormat="1" applyFont="1" applyFill="1" applyAlignment="1">
      <alignment vertical="center"/>
    </xf>
    <xf numFmtId="43" fontId="9" fillId="2" borderId="2" xfId="1" applyNumberFormat="1" applyFont="1" applyFill="1" applyBorder="1" applyAlignment="1">
      <alignment vertical="center"/>
    </xf>
    <xf numFmtId="165" fontId="9" fillId="2" borderId="0" xfId="1" applyNumberFormat="1" applyFont="1" applyFill="1" applyAlignment="1">
      <alignment vertical="center"/>
    </xf>
    <xf numFmtId="0" fontId="9" fillId="2" borderId="0" xfId="0" applyFont="1" applyFill="1" applyAlignment="1">
      <alignment horizontal="center" vertical="center"/>
    </xf>
    <xf numFmtId="43" fontId="9" fillId="0" borderId="2" xfId="1" applyFont="1" applyFill="1" applyBorder="1" applyAlignment="1">
      <alignment vertical="center"/>
    </xf>
    <xf numFmtId="166" fontId="9" fillId="2" borderId="2" xfId="2" applyNumberFormat="1" applyFont="1" applyFill="1" applyBorder="1" applyAlignment="1">
      <alignment vertical="center"/>
    </xf>
    <xf numFmtId="0" fontId="9" fillId="2" borderId="2" xfId="0" applyFont="1" applyFill="1" applyBorder="1" applyAlignment="1">
      <alignment horizontal="center" vertical="center"/>
    </xf>
    <xf numFmtId="0" fontId="14" fillId="2" borderId="0" xfId="0" applyFont="1" applyFill="1" applyAlignment="1">
      <alignment horizontal="right" vertical="center"/>
    </xf>
    <xf numFmtId="166" fontId="9" fillId="2" borderId="0" xfId="2" applyNumberFormat="1" applyFont="1" applyFill="1" applyAlignment="1">
      <alignment vertical="center"/>
    </xf>
    <xf numFmtId="0" fontId="24" fillId="0" borderId="3" xfId="0" applyFont="1" applyBorder="1"/>
    <xf numFmtId="3" fontId="24" fillId="0" borderId="3" xfId="0" applyNumberFormat="1" applyFont="1" applyBorder="1" applyAlignment="1">
      <alignment horizontal="right"/>
    </xf>
    <xf numFmtId="0" fontId="14" fillId="0" borderId="4" xfId="0" applyFont="1" applyBorder="1"/>
    <xf numFmtId="3" fontId="24" fillId="0" borderId="4" xfId="0" applyNumberFormat="1" applyFont="1" applyFill="1" applyBorder="1" applyAlignment="1">
      <alignment horizontal="center"/>
    </xf>
    <xf numFmtId="3" fontId="14" fillId="0" borderId="4" xfId="0" applyNumberFormat="1" applyFont="1" applyBorder="1" applyAlignment="1">
      <alignment horizontal="right"/>
    </xf>
    <xf numFmtId="0" fontId="25" fillId="0" borderId="4" xfId="0" applyFont="1" applyBorder="1"/>
    <xf numFmtId="3" fontId="14" fillId="0" borderId="4" xfId="0" applyNumberFormat="1" applyFont="1" applyBorder="1" applyAlignment="1">
      <alignment horizontal="center"/>
    </xf>
    <xf numFmtId="9" fontId="14" fillId="2" borderId="0" xfId="2" applyNumberFormat="1" applyFont="1" applyFill="1" applyAlignment="1">
      <alignment vertical="center"/>
    </xf>
    <xf numFmtId="0" fontId="26" fillId="2" borderId="2" xfId="0" applyFont="1" applyFill="1" applyBorder="1" applyAlignment="1">
      <alignment vertical="center"/>
    </xf>
    <xf numFmtId="0" fontId="27" fillId="2" borderId="0" xfId="0" applyFont="1" applyFill="1" applyAlignment="1">
      <alignment vertical="center"/>
    </xf>
    <xf numFmtId="0" fontId="28" fillId="0" borderId="0" xfId="0" applyFont="1" applyBorder="1"/>
    <xf numFmtId="0" fontId="24" fillId="4" borderId="4" xfId="0" applyFont="1" applyFill="1" applyBorder="1" applyAlignment="1">
      <alignment horizontal="center"/>
    </xf>
    <xf numFmtId="10" fontId="24" fillId="4" borderId="4" xfId="0" applyNumberFormat="1" applyFont="1" applyFill="1" applyBorder="1" applyAlignment="1">
      <alignment horizontal="center"/>
    </xf>
    <xf numFmtId="166" fontId="9" fillId="4" borderId="0" xfId="2" applyNumberFormat="1" applyFont="1" applyFill="1" applyAlignment="1">
      <alignment vertical="center"/>
    </xf>
    <xf numFmtId="165" fontId="24" fillId="0" borderId="3" xfId="2" applyNumberFormat="1" applyFont="1" applyFill="1" applyBorder="1" applyAlignment="1">
      <alignment horizontal="center"/>
    </xf>
    <xf numFmtId="0" fontId="29" fillId="0" borderId="0" xfId="0" applyFont="1" applyBorder="1" applyAlignment="1">
      <alignment horizontal="justify"/>
    </xf>
    <xf numFmtId="0" fontId="27" fillId="2" borderId="6" xfId="0" applyFont="1" applyFill="1" applyBorder="1" applyAlignment="1">
      <alignment vertical="center"/>
    </xf>
    <xf numFmtId="0" fontId="15" fillId="2" borderId="6" xfId="0" applyFont="1" applyFill="1" applyBorder="1" applyAlignment="1">
      <alignment vertical="center"/>
    </xf>
    <xf numFmtId="0" fontId="11" fillId="5" borderId="6" xfId="0" applyFont="1" applyFill="1" applyBorder="1" applyAlignment="1">
      <alignment horizontal="center" vertical="center"/>
    </xf>
    <xf numFmtId="3" fontId="14" fillId="0" borderId="3" xfId="0" applyNumberFormat="1" applyFont="1" applyBorder="1" applyAlignment="1">
      <alignment horizontal="center"/>
    </xf>
    <xf numFmtId="165" fontId="9" fillId="0" borderId="2" xfId="1" applyNumberFormat="1" applyFont="1" applyFill="1" applyBorder="1" applyAlignment="1">
      <alignment vertical="center"/>
    </xf>
    <xf numFmtId="165" fontId="9" fillId="0" borderId="0" xfId="1" applyNumberFormat="1" applyFont="1" applyFill="1" applyBorder="1" applyAlignment="1">
      <alignment vertical="center"/>
    </xf>
    <xf numFmtId="165" fontId="27" fillId="2" borderId="2" xfId="1" applyNumberFormat="1" applyFont="1" applyFill="1" applyBorder="1" applyAlignment="1">
      <alignment vertical="center"/>
    </xf>
    <xf numFmtId="0" fontId="30" fillId="2" borderId="0" xfId="0" applyFont="1" applyFill="1" applyAlignment="1">
      <alignment vertical="center"/>
    </xf>
    <xf numFmtId="166" fontId="14" fillId="0" borderId="1" xfId="2" applyNumberFormat="1" applyFont="1" applyFill="1" applyBorder="1" applyAlignment="1">
      <alignment vertical="center"/>
    </xf>
    <xf numFmtId="0" fontId="0" fillId="2" borderId="0" xfId="0" applyFill="1" applyAlignment="1">
      <alignment wrapText="1"/>
    </xf>
    <xf numFmtId="0" fontId="0" fillId="2" borderId="0" xfId="0" applyFill="1"/>
    <xf numFmtId="0" fontId="31" fillId="2" borderId="0" xfId="0" applyFont="1" applyFill="1" applyAlignment="1">
      <alignment horizontal="center" vertical="center"/>
    </xf>
    <xf numFmtId="165" fontId="9" fillId="4" borderId="0" xfId="1" applyNumberFormat="1" applyFont="1" applyFill="1" applyBorder="1" applyAlignment="1">
      <alignment vertical="center"/>
    </xf>
    <xf numFmtId="0" fontId="35" fillId="0" borderId="0" xfId="0" applyFont="1" applyAlignment="1">
      <alignment horizontal="justify" vertical="center"/>
    </xf>
    <xf numFmtId="0" fontId="36" fillId="0" borderId="0" xfId="0" applyFont="1" applyAlignment="1">
      <alignment vertical="center"/>
    </xf>
    <xf numFmtId="0" fontId="35" fillId="0" borderId="0" xfId="0" applyFont="1" applyAlignment="1">
      <alignment vertical="center"/>
    </xf>
    <xf numFmtId="0" fontId="36" fillId="0" borderId="0" xfId="0" applyFont="1" applyAlignment="1">
      <alignment horizontal="right" vertical="center"/>
    </xf>
    <xf numFmtId="0" fontId="35" fillId="0" borderId="0" xfId="0" applyFont="1" applyAlignment="1">
      <alignment horizontal="right" vertical="center"/>
    </xf>
    <xf numFmtId="0" fontId="36" fillId="0" borderId="0" xfId="0" applyFont="1" applyAlignment="1">
      <alignment horizontal="center" vertical="center"/>
    </xf>
    <xf numFmtId="0" fontId="31" fillId="0" borderId="0" xfId="0" applyFont="1" applyAlignment="1">
      <alignment vertical="center"/>
    </xf>
    <xf numFmtId="0" fontId="37" fillId="0" borderId="7" xfId="0" applyFont="1" applyBorder="1" applyAlignment="1">
      <alignment horizontal="justify" vertical="center" wrapText="1"/>
    </xf>
    <xf numFmtId="0" fontId="37" fillId="0" borderId="8" xfId="0" applyFont="1" applyBorder="1" applyAlignment="1">
      <alignment horizontal="justify" vertical="center" wrapText="1"/>
    </xf>
    <xf numFmtId="0" fontId="35" fillId="0" borderId="0" xfId="0" applyFont="1" applyAlignment="1">
      <alignment horizontal="left" vertical="center" indent="15"/>
    </xf>
    <xf numFmtId="0" fontId="1" fillId="0" borderId="0" xfId="0" applyFont="1" applyAlignment="1">
      <alignment vertical="center"/>
    </xf>
    <xf numFmtId="0" fontId="0" fillId="2" borderId="0" xfId="0" applyFill="1" applyBorder="1" applyAlignment="1">
      <alignment wrapText="1"/>
    </xf>
    <xf numFmtId="0" fontId="0" fillId="2" borderId="0" xfId="0" applyFill="1" applyBorder="1"/>
    <xf numFmtId="0" fontId="39" fillId="0" borderId="0" xfId="0" applyFont="1" applyBorder="1" applyAlignment="1">
      <alignment horizontal="right" vertical="center"/>
    </xf>
    <xf numFmtId="0" fontId="40" fillId="0" borderId="0" xfId="0" applyFont="1" applyBorder="1" applyAlignment="1">
      <alignment horizontal="right" vertical="center"/>
    </xf>
    <xf numFmtId="0" fontId="32" fillId="2" borderId="0" xfId="0" applyFont="1" applyFill="1" applyAlignment="1">
      <alignment horizontal="left" vertical="top" wrapText="1"/>
    </xf>
  </cellXfs>
  <cellStyles count="198">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mma 2" xfId="183"/>
    <cellStyle name="Comma 3" xfId="194"/>
    <cellStyle name="Currency 2" xfId="184"/>
    <cellStyle name="Migliaia" xfId="1" builtinId="3"/>
    <cellStyle name="Migliaia 3" xfId="185"/>
    <cellStyle name="Migliaia 7" xfId="186"/>
    <cellStyle name="Millares 2" xfId="187"/>
    <cellStyle name="Millares 3" xfId="188"/>
    <cellStyle name="Normal 2" xfId="181"/>
    <cellStyle name="Normal 3" xfId="189"/>
    <cellStyle name="Normal 4" xfId="190"/>
    <cellStyle name="Normal 5" xfId="193"/>
    <cellStyle name="Normal 5 2" xfId="197"/>
    <cellStyle name="Normal 6" xfId="196"/>
    <cellStyle name="Normale" xfId="0" builtinId="0"/>
    <cellStyle name="Percent 2" xfId="182"/>
    <cellStyle name="Percent 3" xfId="195"/>
    <cellStyle name="Percentuale" xfId="2" builtinId="5"/>
    <cellStyle name="Porcentual 2" xfId="191"/>
    <cellStyle name="Porcentual 3" xfId="192"/>
  </cellStyles>
  <dxfs count="0"/>
  <tableStyles count="0" defaultTableStyle="TableStyleMedium9" defaultPivotStyle="PivotStyleLight16"/>
  <colors>
    <mruColors>
      <color rgb="FFFFFFFF"/>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21</xdr:row>
      <xdr:rowOff>9525</xdr:rowOff>
    </xdr:from>
    <xdr:to>
      <xdr:col>7</xdr:col>
      <xdr:colOff>203200</xdr:colOff>
      <xdr:row>26</xdr:row>
      <xdr:rowOff>88900</xdr:rowOff>
    </xdr:to>
    <xdr:pic>
      <xdr:nvPicPr>
        <xdr:cNvPr id="4" name="Immagine 3" descr="W:\LOGHI\valore paese cammini e percorsi DEF.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4210050"/>
          <a:ext cx="1079500" cy="1079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A8" sqref="A8:M27"/>
    </sheetView>
  </sheetViews>
  <sheetFormatPr defaultRowHeight="15.75" x14ac:dyDescent="0.25"/>
  <sheetData>
    <row r="1" spans="1:13" x14ac:dyDescent="0.25">
      <c r="A1" s="84"/>
      <c r="B1" s="84"/>
      <c r="C1" s="84"/>
      <c r="D1" s="84"/>
      <c r="E1" s="84"/>
      <c r="F1" s="84"/>
      <c r="G1" s="84"/>
      <c r="H1" s="84"/>
      <c r="I1" s="99"/>
      <c r="J1" s="99"/>
      <c r="K1" s="99"/>
      <c r="L1" s="99"/>
      <c r="M1" s="100"/>
    </row>
    <row r="2" spans="1:13" x14ac:dyDescent="0.25">
      <c r="A2" s="84"/>
      <c r="B2" s="84"/>
      <c r="C2" s="84"/>
      <c r="D2" s="84"/>
      <c r="E2" s="84"/>
      <c r="F2" s="84"/>
      <c r="G2" s="84"/>
      <c r="H2" s="84"/>
      <c r="I2" s="99"/>
      <c r="J2" s="99"/>
      <c r="K2" s="99"/>
      <c r="L2" s="101" t="s">
        <v>73</v>
      </c>
      <c r="M2" s="100"/>
    </row>
    <row r="3" spans="1:13" x14ac:dyDescent="0.25">
      <c r="A3" s="84"/>
      <c r="B3" s="84"/>
      <c r="C3" s="84"/>
      <c r="D3" s="84"/>
      <c r="E3" s="84"/>
      <c r="F3" s="84"/>
      <c r="G3" s="84"/>
      <c r="H3" s="84"/>
      <c r="I3" s="99"/>
      <c r="J3" s="99"/>
      <c r="K3" s="99"/>
      <c r="L3" s="102"/>
      <c r="M3" s="100"/>
    </row>
    <row r="4" spans="1:13" x14ac:dyDescent="0.25">
      <c r="A4" s="85"/>
      <c r="B4" s="85"/>
      <c r="C4" s="85"/>
      <c r="D4" s="85"/>
      <c r="E4" s="85"/>
      <c r="F4" s="85"/>
      <c r="G4" s="85"/>
      <c r="H4" s="85"/>
      <c r="I4" s="85"/>
      <c r="J4" s="85"/>
      <c r="K4" s="85"/>
      <c r="L4" s="85"/>
      <c r="M4" s="85"/>
    </row>
    <row r="5" spans="1:13" x14ac:dyDescent="0.25">
      <c r="A5" s="85"/>
      <c r="B5" s="85"/>
      <c r="C5" s="85"/>
      <c r="D5" s="85"/>
      <c r="E5" s="85"/>
      <c r="F5" s="85"/>
      <c r="G5" s="86" t="s">
        <v>62</v>
      </c>
      <c r="H5" s="85"/>
      <c r="I5" s="85"/>
      <c r="J5" s="85"/>
      <c r="K5" s="85"/>
      <c r="L5" s="85"/>
      <c r="M5" s="85"/>
    </row>
    <row r="6" spans="1:13" x14ac:dyDescent="0.25">
      <c r="A6" s="85"/>
      <c r="B6" s="85"/>
      <c r="C6" s="85"/>
      <c r="D6" s="85"/>
      <c r="E6" s="85"/>
      <c r="F6" s="85"/>
      <c r="G6" s="86" t="s">
        <v>60</v>
      </c>
      <c r="H6" s="85"/>
      <c r="I6" s="85"/>
      <c r="J6" s="85"/>
      <c r="K6" s="85"/>
      <c r="L6" s="85"/>
      <c r="M6" s="85"/>
    </row>
    <row r="7" spans="1:13" x14ac:dyDescent="0.25">
      <c r="A7" s="85"/>
      <c r="B7" s="85"/>
      <c r="C7" s="85"/>
      <c r="D7" s="85"/>
      <c r="E7" s="85"/>
      <c r="F7" s="85"/>
      <c r="G7" s="85"/>
      <c r="H7" s="85"/>
      <c r="I7" s="85"/>
      <c r="J7" s="85"/>
      <c r="K7" s="85"/>
      <c r="L7" s="85"/>
      <c r="M7" s="85"/>
    </row>
    <row r="8" spans="1:13" ht="15.75" customHeight="1" x14ac:dyDescent="0.25">
      <c r="A8" s="103" t="s">
        <v>74</v>
      </c>
      <c r="B8" s="103"/>
      <c r="C8" s="103"/>
      <c r="D8" s="103"/>
      <c r="E8" s="103"/>
      <c r="F8" s="103"/>
      <c r="G8" s="103"/>
      <c r="H8" s="103"/>
      <c r="I8" s="103"/>
      <c r="J8" s="103"/>
      <c r="K8" s="103"/>
      <c r="L8" s="103"/>
      <c r="M8" s="103"/>
    </row>
    <row r="9" spans="1:13" x14ac:dyDescent="0.25">
      <c r="A9" s="103"/>
      <c r="B9" s="103"/>
      <c r="C9" s="103"/>
      <c r="D9" s="103"/>
      <c r="E9" s="103"/>
      <c r="F9" s="103"/>
      <c r="G9" s="103"/>
      <c r="H9" s="103"/>
      <c r="I9" s="103"/>
      <c r="J9" s="103"/>
      <c r="K9" s="103"/>
      <c r="L9" s="103"/>
      <c r="M9" s="103"/>
    </row>
    <row r="10" spans="1:13" x14ac:dyDescent="0.25">
      <c r="A10" s="103"/>
      <c r="B10" s="103"/>
      <c r="C10" s="103"/>
      <c r="D10" s="103"/>
      <c r="E10" s="103"/>
      <c r="F10" s="103"/>
      <c r="G10" s="103"/>
      <c r="H10" s="103"/>
      <c r="I10" s="103"/>
      <c r="J10" s="103"/>
      <c r="K10" s="103"/>
      <c r="L10" s="103"/>
      <c r="M10" s="103"/>
    </row>
    <row r="11" spans="1:13" x14ac:dyDescent="0.25">
      <c r="A11" s="103"/>
      <c r="B11" s="103"/>
      <c r="C11" s="103"/>
      <c r="D11" s="103"/>
      <c r="E11" s="103"/>
      <c r="F11" s="103"/>
      <c r="G11" s="103"/>
      <c r="H11" s="103"/>
      <c r="I11" s="103"/>
      <c r="J11" s="103"/>
      <c r="K11" s="103"/>
      <c r="L11" s="103"/>
      <c r="M11" s="103"/>
    </row>
    <row r="12" spans="1:13" x14ac:dyDescent="0.25">
      <c r="A12" s="103"/>
      <c r="B12" s="103"/>
      <c r="C12" s="103"/>
      <c r="D12" s="103"/>
      <c r="E12" s="103"/>
      <c r="F12" s="103"/>
      <c r="G12" s="103"/>
      <c r="H12" s="103"/>
      <c r="I12" s="103"/>
      <c r="J12" s="103"/>
      <c r="K12" s="103"/>
      <c r="L12" s="103"/>
      <c r="M12" s="103"/>
    </row>
    <row r="13" spans="1:13" x14ac:dyDescent="0.25">
      <c r="A13" s="103"/>
      <c r="B13" s="103"/>
      <c r="C13" s="103"/>
      <c r="D13" s="103"/>
      <c r="E13" s="103"/>
      <c r="F13" s="103"/>
      <c r="G13" s="103"/>
      <c r="H13" s="103"/>
      <c r="I13" s="103"/>
      <c r="J13" s="103"/>
      <c r="K13" s="103"/>
      <c r="L13" s="103"/>
      <c r="M13" s="103"/>
    </row>
    <row r="14" spans="1:13" x14ac:dyDescent="0.25">
      <c r="A14" s="103"/>
      <c r="B14" s="103"/>
      <c r="C14" s="103"/>
      <c r="D14" s="103"/>
      <c r="E14" s="103"/>
      <c r="F14" s="103"/>
      <c r="G14" s="103"/>
      <c r="H14" s="103"/>
      <c r="I14" s="103"/>
      <c r="J14" s="103"/>
      <c r="K14" s="103"/>
      <c r="L14" s="103"/>
      <c r="M14" s="103"/>
    </row>
    <row r="15" spans="1:13" x14ac:dyDescent="0.25">
      <c r="A15" s="103"/>
      <c r="B15" s="103"/>
      <c r="C15" s="103"/>
      <c r="D15" s="103"/>
      <c r="E15" s="103"/>
      <c r="F15" s="103"/>
      <c r="G15" s="103"/>
      <c r="H15" s="103"/>
      <c r="I15" s="103"/>
      <c r="J15" s="103"/>
      <c r="K15" s="103"/>
      <c r="L15" s="103"/>
      <c r="M15" s="103"/>
    </row>
    <row r="16" spans="1:13" x14ac:dyDescent="0.25">
      <c r="A16" s="103"/>
      <c r="B16" s="103"/>
      <c r="C16" s="103"/>
      <c r="D16" s="103"/>
      <c r="E16" s="103"/>
      <c r="F16" s="103"/>
      <c r="G16" s="103"/>
      <c r="H16" s="103"/>
      <c r="I16" s="103"/>
      <c r="J16" s="103"/>
      <c r="K16" s="103"/>
      <c r="L16" s="103"/>
      <c r="M16" s="103"/>
    </row>
    <row r="17" spans="1:13" x14ac:dyDescent="0.25">
      <c r="A17" s="103"/>
      <c r="B17" s="103"/>
      <c r="C17" s="103"/>
      <c r="D17" s="103"/>
      <c r="E17" s="103"/>
      <c r="F17" s="103"/>
      <c r="G17" s="103"/>
      <c r="H17" s="103"/>
      <c r="I17" s="103"/>
      <c r="J17" s="103"/>
      <c r="K17" s="103"/>
      <c r="L17" s="103"/>
      <c r="M17" s="103"/>
    </row>
    <row r="18" spans="1:13" x14ac:dyDescent="0.25">
      <c r="A18" s="103"/>
      <c r="B18" s="103"/>
      <c r="C18" s="103"/>
      <c r="D18" s="103"/>
      <c r="E18" s="103"/>
      <c r="F18" s="103"/>
      <c r="G18" s="103"/>
      <c r="H18" s="103"/>
      <c r="I18" s="103"/>
      <c r="J18" s="103"/>
      <c r="K18" s="103"/>
      <c r="L18" s="103"/>
      <c r="M18" s="103"/>
    </row>
    <row r="19" spans="1:13" x14ac:dyDescent="0.25">
      <c r="A19" s="103"/>
      <c r="B19" s="103"/>
      <c r="C19" s="103"/>
      <c r="D19" s="103"/>
      <c r="E19" s="103"/>
      <c r="F19" s="103"/>
      <c r="G19" s="103"/>
      <c r="H19" s="103"/>
      <c r="I19" s="103"/>
      <c r="J19" s="103"/>
      <c r="K19" s="103"/>
      <c r="L19" s="103"/>
      <c r="M19" s="103"/>
    </row>
    <row r="20" spans="1:13" x14ac:dyDescent="0.25">
      <c r="A20" s="103"/>
      <c r="B20" s="103"/>
      <c r="C20" s="103"/>
      <c r="D20" s="103"/>
      <c r="E20" s="103"/>
      <c r="F20" s="103"/>
      <c r="G20" s="103"/>
      <c r="H20" s="103"/>
      <c r="I20" s="103"/>
      <c r="J20" s="103"/>
      <c r="K20" s="103"/>
      <c r="L20" s="103"/>
      <c r="M20" s="103"/>
    </row>
    <row r="21" spans="1:13" x14ac:dyDescent="0.25">
      <c r="A21" s="103"/>
      <c r="B21" s="103"/>
      <c r="C21" s="103"/>
      <c r="D21" s="103"/>
      <c r="E21" s="103"/>
      <c r="F21" s="103"/>
      <c r="G21" s="103"/>
      <c r="H21" s="103"/>
      <c r="I21" s="103"/>
      <c r="J21" s="103"/>
      <c r="K21" s="103"/>
      <c r="L21" s="103"/>
      <c r="M21" s="103"/>
    </row>
    <row r="22" spans="1:13" x14ac:dyDescent="0.25">
      <c r="A22" s="103"/>
      <c r="B22" s="103"/>
      <c r="C22" s="103"/>
      <c r="D22" s="103"/>
      <c r="E22" s="103"/>
      <c r="F22" s="103"/>
      <c r="G22" s="103"/>
      <c r="H22" s="103"/>
      <c r="I22" s="103"/>
      <c r="J22" s="103"/>
      <c r="K22" s="103"/>
      <c r="L22" s="103"/>
      <c r="M22" s="103"/>
    </row>
    <row r="23" spans="1:13" x14ac:dyDescent="0.25">
      <c r="A23" s="103"/>
      <c r="B23" s="103"/>
      <c r="C23" s="103"/>
      <c r="D23" s="103"/>
      <c r="E23" s="103"/>
      <c r="F23" s="103"/>
      <c r="G23" s="103"/>
      <c r="H23" s="103"/>
      <c r="I23" s="103"/>
      <c r="J23" s="103"/>
      <c r="K23" s="103"/>
      <c r="L23" s="103"/>
      <c r="M23" s="103"/>
    </row>
    <row r="24" spans="1:13" x14ac:dyDescent="0.25">
      <c r="A24" s="103"/>
      <c r="B24" s="103"/>
      <c r="C24" s="103"/>
      <c r="D24" s="103"/>
      <c r="E24" s="103"/>
      <c r="F24" s="103"/>
      <c r="G24" s="103"/>
      <c r="H24" s="103"/>
      <c r="I24" s="103"/>
      <c r="J24" s="103"/>
      <c r="K24" s="103"/>
      <c r="L24" s="103"/>
      <c r="M24" s="103"/>
    </row>
    <row r="25" spans="1:13" x14ac:dyDescent="0.25">
      <c r="A25" s="103"/>
      <c r="B25" s="103"/>
      <c r="C25" s="103"/>
      <c r="D25" s="103"/>
      <c r="E25" s="103"/>
      <c r="F25" s="103"/>
      <c r="G25" s="103"/>
      <c r="H25" s="103"/>
      <c r="I25" s="103"/>
      <c r="J25" s="103"/>
      <c r="K25" s="103"/>
      <c r="L25" s="103"/>
      <c r="M25" s="103"/>
    </row>
    <row r="26" spans="1:13" x14ac:dyDescent="0.25">
      <c r="A26" s="103"/>
      <c r="B26" s="103"/>
      <c r="C26" s="103"/>
      <c r="D26" s="103"/>
      <c r="E26" s="103"/>
      <c r="F26" s="103"/>
      <c r="G26" s="103"/>
      <c r="H26" s="103"/>
      <c r="I26" s="103"/>
      <c r="J26" s="103"/>
      <c r="K26" s="103"/>
      <c r="L26" s="103"/>
      <c r="M26" s="103"/>
    </row>
    <row r="27" spans="1:13" x14ac:dyDescent="0.25">
      <c r="A27" s="103"/>
      <c r="B27" s="103"/>
      <c r="C27" s="103"/>
      <c r="D27" s="103"/>
      <c r="E27" s="103"/>
      <c r="F27" s="103"/>
      <c r="G27" s="103"/>
      <c r="H27" s="103"/>
      <c r="I27" s="103"/>
      <c r="J27" s="103"/>
      <c r="K27" s="103"/>
      <c r="L27" s="103"/>
      <c r="M27" s="103"/>
    </row>
  </sheetData>
  <mergeCells count="1">
    <mergeCell ref="A8:M27"/>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tabSelected="1" view="pageBreakPreview" zoomScale="60" zoomScaleNormal="40" workbookViewId="0">
      <selection activeCell="C102" sqref="C102"/>
    </sheetView>
  </sheetViews>
  <sheetFormatPr defaultRowHeight="18" customHeight="1" outlineLevelCol="1" x14ac:dyDescent="0.25"/>
  <cols>
    <col min="1" max="1" width="93.875" style="8" customWidth="1"/>
    <col min="2" max="2" width="21" style="8" customWidth="1"/>
    <col min="3" max="4" width="19.875" style="9" customWidth="1"/>
    <col min="5" max="5" width="16.625" style="9" customWidth="1"/>
    <col min="6" max="6" width="16.5" style="8" customWidth="1" outlineLevel="1"/>
    <col min="7" max="7" width="19.875" style="10" customWidth="1" outlineLevel="1"/>
    <col min="8" max="9" width="18.375" style="8" customWidth="1" outlineLevel="1"/>
    <col min="10" max="10" width="16.125" style="8" customWidth="1"/>
    <col min="11" max="11" width="17.125" style="9" customWidth="1"/>
    <col min="12" max="18" width="17.125" style="8" customWidth="1"/>
    <col min="19" max="23" width="16.125" style="8" customWidth="1"/>
    <col min="24" max="33" width="16.125" style="8" bestFit="1" customWidth="1"/>
    <col min="34" max="52" width="12.125" style="8" customWidth="1"/>
    <col min="53" max="16384" width="9" style="8"/>
  </cols>
  <sheetData>
    <row r="1" spans="1:52" s="11" customFormat="1" ht="31.5" customHeight="1" thickBot="1" x14ac:dyDescent="0.3">
      <c r="A1" s="68" t="s">
        <v>48</v>
      </c>
      <c r="B1" s="11" t="s">
        <v>27</v>
      </c>
      <c r="C1" s="12">
        <v>1</v>
      </c>
      <c r="D1" s="12">
        <v>2</v>
      </c>
      <c r="E1" s="12">
        <v>3</v>
      </c>
      <c r="F1" s="12">
        <v>4</v>
      </c>
      <c r="G1" s="12">
        <v>5</v>
      </c>
      <c r="H1" s="12">
        <v>6</v>
      </c>
      <c r="I1" s="12">
        <v>7</v>
      </c>
      <c r="J1" s="12">
        <v>8</v>
      </c>
      <c r="K1" s="12">
        <v>9</v>
      </c>
      <c r="L1" s="12">
        <v>10</v>
      </c>
      <c r="M1" s="12">
        <v>11</v>
      </c>
      <c r="N1" s="12">
        <v>12</v>
      </c>
      <c r="O1" s="12">
        <v>13</v>
      </c>
      <c r="P1" s="12">
        <v>14</v>
      </c>
      <c r="Q1" s="12">
        <v>15</v>
      </c>
      <c r="R1" s="12">
        <v>16</v>
      </c>
      <c r="S1" s="12">
        <v>17</v>
      </c>
      <c r="T1" s="12">
        <v>18</v>
      </c>
      <c r="U1" s="12">
        <v>19</v>
      </c>
      <c r="V1" s="12">
        <v>20</v>
      </c>
      <c r="W1" s="12">
        <v>21</v>
      </c>
      <c r="X1" s="12">
        <v>22</v>
      </c>
      <c r="Y1" s="12">
        <v>23</v>
      </c>
      <c r="Z1" s="12">
        <v>24</v>
      </c>
      <c r="AA1" s="12">
        <v>25</v>
      </c>
      <c r="AB1" s="12">
        <v>26</v>
      </c>
      <c r="AC1" s="12">
        <v>27</v>
      </c>
      <c r="AD1" s="12">
        <v>28</v>
      </c>
      <c r="AE1" s="12">
        <v>29</v>
      </c>
      <c r="AF1" s="12">
        <v>30</v>
      </c>
      <c r="AG1" s="12">
        <v>31</v>
      </c>
      <c r="AH1" s="12">
        <v>32</v>
      </c>
      <c r="AI1" s="12">
        <v>33</v>
      </c>
      <c r="AJ1" s="12">
        <v>34</v>
      </c>
      <c r="AK1" s="12">
        <v>35</v>
      </c>
      <c r="AL1" s="12">
        <v>36</v>
      </c>
      <c r="AM1" s="12">
        <v>37</v>
      </c>
      <c r="AN1" s="12">
        <v>38</v>
      </c>
      <c r="AO1" s="12">
        <v>39</v>
      </c>
      <c r="AP1" s="12">
        <v>40</v>
      </c>
      <c r="AQ1" s="12">
        <v>41</v>
      </c>
      <c r="AR1" s="12">
        <v>42</v>
      </c>
      <c r="AS1" s="12">
        <v>43</v>
      </c>
      <c r="AT1" s="12">
        <v>44</v>
      </c>
      <c r="AU1" s="12">
        <v>45</v>
      </c>
      <c r="AV1" s="12">
        <v>46</v>
      </c>
      <c r="AW1" s="12">
        <v>47</v>
      </c>
      <c r="AX1" s="12">
        <v>48</v>
      </c>
      <c r="AY1" s="12">
        <v>49</v>
      </c>
      <c r="AZ1" s="12">
        <v>50</v>
      </c>
    </row>
    <row r="2" spans="1:52" s="1" customFormat="1" ht="4.5" customHeight="1" x14ac:dyDescent="0.25">
      <c r="C2" s="2"/>
      <c r="D2" s="2"/>
      <c r="E2" s="2"/>
      <c r="G2" s="4"/>
      <c r="K2" s="13"/>
    </row>
    <row r="3" spans="1:52" s="16" customFormat="1" ht="21" customHeight="1" thickBot="1" x14ac:dyDescent="0.3">
      <c r="A3" s="14" t="s">
        <v>54</v>
      </c>
      <c r="B3" s="14"/>
      <c r="C3" s="79"/>
      <c r="D3" s="79"/>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s="16" customFormat="1" ht="21" x14ac:dyDescent="0.25">
      <c r="A4" s="17"/>
      <c r="B4" s="1"/>
      <c r="C4" s="80"/>
      <c r="D4" s="80"/>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s="16" customFormat="1" ht="21" x14ac:dyDescent="0.35">
      <c r="A5" s="37" t="s">
        <v>61</v>
      </c>
      <c r="B5" s="1"/>
      <c r="C5" s="80">
        <f>10%*F5</f>
        <v>0</v>
      </c>
      <c r="D5" s="80">
        <f>10%*F5</f>
        <v>0</v>
      </c>
      <c r="E5" s="80">
        <f>10%*F5</f>
        <v>0</v>
      </c>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s="16" customFormat="1" ht="21.75" thickBot="1" x14ac:dyDescent="0.3">
      <c r="A6" s="14" t="s">
        <v>55</v>
      </c>
      <c r="B6" s="19">
        <v>1.4999999999999999E-2</v>
      </c>
      <c r="C6" s="79"/>
      <c r="D6" s="79"/>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s="16" customFormat="1" ht="21" hidden="1" x14ac:dyDescent="0.25">
      <c r="A7" s="17" t="s">
        <v>3</v>
      </c>
      <c r="B7" s="20">
        <v>5000</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6" customFormat="1" ht="4.5" customHeight="1" x14ac:dyDescent="0.25">
      <c r="A8" s="17"/>
      <c r="B8" s="1"/>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6" customFormat="1" ht="18" customHeight="1" thickBot="1" x14ac:dyDescent="0.3">
      <c r="A9" s="14" t="s">
        <v>0</v>
      </c>
      <c r="B9" s="14"/>
      <c r="C9" s="21">
        <f t="shared" ref="C9:AH9" si="0">C3-C6-C5</f>
        <v>0</v>
      </c>
      <c r="D9" s="21">
        <f t="shared" si="0"/>
        <v>0</v>
      </c>
      <c r="E9" s="21">
        <f t="shared" si="0"/>
        <v>0</v>
      </c>
      <c r="F9" s="21">
        <f t="shared" si="0"/>
        <v>0</v>
      </c>
      <c r="G9" s="21">
        <f t="shared" si="0"/>
        <v>0</v>
      </c>
      <c r="H9" s="21">
        <f t="shared" si="0"/>
        <v>0</v>
      </c>
      <c r="I9" s="21">
        <f t="shared" si="0"/>
        <v>0</v>
      </c>
      <c r="J9" s="21">
        <f t="shared" si="0"/>
        <v>0</v>
      </c>
      <c r="K9" s="21">
        <f t="shared" si="0"/>
        <v>0</v>
      </c>
      <c r="L9" s="21">
        <f t="shared" si="0"/>
        <v>0</v>
      </c>
      <c r="M9" s="21">
        <f t="shared" si="0"/>
        <v>0</v>
      </c>
      <c r="N9" s="21">
        <f t="shared" si="0"/>
        <v>0</v>
      </c>
      <c r="O9" s="21">
        <f t="shared" si="0"/>
        <v>0</v>
      </c>
      <c r="P9" s="21">
        <f t="shared" si="0"/>
        <v>0</v>
      </c>
      <c r="Q9" s="21">
        <f t="shared" si="0"/>
        <v>0</v>
      </c>
      <c r="R9" s="21">
        <f t="shared" si="0"/>
        <v>0</v>
      </c>
      <c r="S9" s="21">
        <f t="shared" si="0"/>
        <v>0</v>
      </c>
      <c r="T9" s="21">
        <f t="shared" si="0"/>
        <v>0</v>
      </c>
      <c r="U9" s="21">
        <f t="shared" si="0"/>
        <v>0</v>
      </c>
      <c r="V9" s="21">
        <f t="shared" si="0"/>
        <v>0</v>
      </c>
      <c r="W9" s="21">
        <f t="shared" si="0"/>
        <v>0</v>
      </c>
      <c r="X9" s="21">
        <f t="shared" si="0"/>
        <v>0</v>
      </c>
      <c r="Y9" s="21">
        <f t="shared" si="0"/>
        <v>0</v>
      </c>
      <c r="Z9" s="21">
        <f t="shared" si="0"/>
        <v>0</v>
      </c>
      <c r="AA9" s="21">
        <f t="shared" si="0"/>
        <v>0</v>
      </c>
      <c r="AB9" s="21">
        <f t="shared" si="0"/>
        <v>0</v>
      </c>
      <c r="AC9" s="21">
        <f t="shared" si="0"/>
        <v>0</v>
      </c>
      <c r="AD9" s="21">
        <f t="shared" si="0"/>
        <v>0</v>
      </c>
      <c r="AE9" s="21">
        <f t="shared" si="0"/>
        <v>0</v>
      </c>
      <c r="AF9" s="21">
        <f t="shared" si="0"/>
        <v>0</v>
      </c>
      <c r="AG9" s="21">
        <f t="shared" si="0"/>
        <v>0</v>
      </c>
      <c r="AH9" s="21">
        <f t="shared" si="0"/>
        <v>0</v>
      </c>
      <c r="AI9" s="21">
        <f t="shared" ref="AI9:AZ9" si="1">AI3-AI6-AI5</f>
        <v>0</v>
      </c>
      <c r="AJ9" s="21">
        <f t="shared" si="1"/>
        <v>0</v>
      </c>
      <c r="AK9" s="21">
        <f t="shared" si="1"/>
        <v>0</v>
      </c>
      <c r="AL9" s="21">
        <f t="shared" si="1"/>
        <v>0</v>
      </c>
      <c r="AM9" s="21">
        <f t="shared" si="1"/>
        <v>0</v>
      </c>
      <c r="AN9" s="21">
        <f t="shared" si="1"/>
        <v>0</v>
      </c>
      <c r="AO9" s="21">
        <f t="shared" si="1"/>
        <v>0</v>
      </c>
      <c r="AP9" s="21">
        <f t="shared" si="1"/>
        <v>0</v>
      </c>
      <c r="AQ9" s="21">
        <f t="shared" si="1"/>
        <v>0</v>
      </c>
      <c r="AR9" s="21">
        <f t="shared" si="1"/>
        <v>0</v>
      </c>
      <c r="AS9" s="21">
        <f t="shared" si="1"/>
        <v>0</v>
      </c>
      <c r="AT9" s="21">
        <f t="shared" si="1"/>
        <v>0</v>
      </c>
      <c r="AU9" s="21">
        <f t="shared" si="1"/>
        <v>0</v>
      </c>
      <c r="AV9" s="21">
        <f t="shared" si="1"/>
        <v>0</v>
      </c>
      <c r="AW9" s="21">
        <f t="shared" si="1"/>
        <v>0</v>
      </c>
      <c r="AX9" s="21">
        <f t="shared" si="1"/>
        <v>0</v>
      </c>
      <c r="AY9" s="21">
        <f t="shared" si="1"/>
        <v>0</v>
      </c>
      <c r="AZ9" s="21">
        <f t="shared" si="1"/>
        <v>0</v>
      </c>
    </row>
    <row r="10" spans="1:52" s="16" customFormat="1" ht="26.25" customHeight="1" x14ac:dyDescent="0.25">
      <c r="A10" s="17" t="s">
        <v>4</v>
      </c>
      <c r="B10" s="1"/>
      <c r="C10" s="22"/>
      <c r="D10" s="22"/>
      <c r="E10" s="22" t="e">
        <f t="shared" ref="E10:AZ10" si="2">+E9/E3</f>
        <v>#DIV/0!</v>
      </c>
      <c r="F10" s="22" t="e">
        <f t="shared" si="2"/>
        <v>#DIV/0!</v>
      </c>
      <c r="G10" s="22" t="e">
        <f t="shared" si="2"/>
        <v>#DIV/0!</v>
      </c>
      <c r="H10" s="22" t="e">
        <f t="shared" si="2"/>
        <v>#DIV/0!</v>
      </c>
      <c r="I10" s="22" t="e">
        <f t="shared" si="2"/>
        <v>#DIV/0!</v>
      </c>
      <c r="J10" s="22" t="e">
        <f t="shared" si="2"/>
        <v>#DIV/0!</v>
      </c>
      <c r="K10" s="22" t="e">
        <f t="shared" si="2"/>
        <v>#DIV/0!</v>
      </c>
      <c r="L10" s="22" t="e">
        <f t="shared" si="2"/>
        <v>#DIV/0!</v>
      </c>
      <c r="M10" s="22" t="e">
        <f t="shared" si="2"/>
        <v>#DIV/0!</v>
      </c>
      <c r="N10" s="22" t="e">
        <f t="shared" si="2"/>
        <v>#DIV/0!</v>
      </c>
      <c r="O10" s="22" t="e">
        <f t="shared" si="2"/>
        <v>#DIV/0!</v>
      </c>
      <c r="P10" s="22" t="e">
        <f t="shared" si="2"/>
        <v>#DIV/0!</v>
      </c>
      <c r="Q10" s="22" t="e">
        <f t="shared" si="2"/>
        <v>#DIV/0!</v>
      </c>
      <c r="R10" s="22" t="e">
        <f t="shared" si="2"/>
        <v>#DIV/0!</v>
      </c>
      <c r="S10" s="22" t="e">
        <f t="shared" si="2"/>
        <v>#DIV/0!</v>
      </c>
      <c r="T10" s="22" t="e">
        <f t="shared" si="2"/>
        <v>#DIV/0!</v>
      </c>
      <c r="U10" s="22" t="e">
        <f t="shared" si="2"/>
        <v>#DIV/0!</v>
      </c>
      <c r="V10" s="22" t="e">
        <f t="shared" si="2"/>
        <v>#DIV/0!</v>
      </c>
      <c r="W10" s="22" t="e">
        <f t="shared" si="2"/>
        <v>#DIV/0!</v>
      </c>
      <c r="X10" s="22" t="e">
        <f t="shared" si="2"/>
        <v>#DIV/0!</v>
      </c>
      <c r="Y10" s="22" t="e">
        <f t="shared" si="2"/>
        <v>#DIV/0!</v>
      </c>
      <c r="Z10" s="22" t="e">
        <f t="shared" si="2"/>
        <v>#DIV/0!</v>
      </c>
      <c r="AA10" s="22" t="e">
        <f t="shared" si="2"/>
        <v>#DIV/0!</v>
      </c>
      <c r="AB10" s="22" t="e">
        <f t="shared" si="2"/>
        <v>#DIV/0!</v>
      </c>
      <c r="AC10" s="22" t="e">
        <f t="shared" si="2"/>
        <v>#DIV/0!</v>
      </c>
      <c r="AD10" s="22" t="e">
        <f t="shared" si="2"/>
        <v>#DIV/0!</v>
      </c>
      <c r="AE10" s="22" t="e">
        <f t="shared" si="2"/>
        <v>#DIV/0!</v>
      </c>
      <c r="AF10" s="22" t="e">
        <f t="shared" si="2"/>
        <v>#DIV/0!</v>
      </c>
      <c r="AG10" s="22" t="e">
        <f t="shared" si="2"/>
        <v>#DIV/0!</v>
      </c>
      <c r="AH10" s="22" t="e">
        <f t="shared" si="2"/>
        <v>#DIV/0!</v>
      </c>
      <c r="AI10" s="22" t="e">
        <f t="shared" si="2"/>
        <v>#DIV/0!</v>
      </c>
      <c r="AJ10" s="22" t="e">
        <f t="shared" si="2"/>
        <v>#DIV/0!</v>
      </c>
      <c r="AK10" s="22" t="e">
        <f t="shared" si="2"/>
        <v>#DIV/0!</v>
      </c>
      <c r="AL10" s="22" t="e">
        <f t="shared" si="2"/>
        <v>#DIV/0!</v>
      </c>
      <c r="AM10" s="22" t="e">
        <f t="shared" si="2"/>
        <v>#DIV/0!</v>
      </c>
      <c r="AN10" s="22" t="e">
        <f t="shared" si="2"/>
        <v>#DIV/0!</v>
      </c>
      <c r="AO10" s="22" t="e">
        <f t="shared" si="2"/>
        <v>#DIV/0!</v>
      </c>
      <c r="AP10" s="22" t="e">
        <f t="shared" si="2"/>
        <v>#DIV/0!</v>
      </c>
      <c r="AQ10" s="22" t="e">
        <f t="shared" si="2"/>
        <v>#DIV/0!</v>
      </c>
      <c r="AR10" s="22" t="e">
        <f t="shared" si="2"/>
        <v>#DIV/0!</v>
      </c>
      <c r="AS10" s="22" t="e">
        <f t="shared" si="2"/>
        <v>#DIV/0!</v>
      </c>
      <c r="AT10" s="22" t="e">
        <f t="shared" si="2"/>
        <v>#DIV/0!</v>
      </c>
      <c r="AU10" s="22" t="e">
        <f t="shared" si="2"/>
        <v>#DIV/0!</v>
      </c>
      <c r="AV10" s="22" t="e">
        <f t="shared" si="2"/>
        <v>#DIV/0!</v>
      </c>
      <c r="AW10" s="22" t="e">
        <f t="shared" si="2"/>
        <v>#DIV/0!</v>
      </c>
      <c r="AX10" s="22" t="e">
        <f t="shared" si="2"/>
        <v>#DIV/0!</v>
      </c>
      <c r="AY10" s="22" t="e">
        <f t="shared" si="2"/>
        <v>#DIV/0!</v>
      </c>
      <c r="AZ10" s="22" t="e">
        <f t="shared" si="2"/>
        <v>#DIV/0!</v>
      </c>
    </row>
    <row r="11" spans="1:52" s="16" customFormat="1" ht="26.25" customHeight="1" x14ac:dyDescent="0.25">
      <c r="A11" s="23" t="s">
        <v>56</v>
      </c>
      <c r="B11" s="24"/>
      <c r="C11" s="24"/>
      <c r="D11" s="24"/>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s="5" customFormat="1" ht="26.25" customHeight="1" x14ac:dyDescent="0.25">
      <c r="A12" s="23" t="s">
        <v>1</v>
      </c>
      <c r="B12" s="3"/>
      <c r="C12" s="24"/>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row>
    <row r="13" spans="1:52" s="29" customFormat="1" ht="26.25" customHeight="1" x14ac:dyDescent="0.25">
      <c r="A13" s="26" t="s">
        <v>2</v>
      </c>
      <c r="B13" s="27"/>
      <c r="C13" s="28">
        <f t="shared" ref="C13:N13" si="3">C87</f>
        <v>0</v>
      </c>
      <c r="D13" s="28">
        <f t="shared" si="3"/>
        <v>0</v>
      </c>
      <c r="E13" s="28">
        <f t="shared" si="3"/>
        <v>0</v>
      </c>
      <c r="F13" s="28">
        <f t="shared" si="3"/>
        <v>0</v>
      </c>
      <c r="G13" s="28">
        <f t="shared" si="3"/>
        <v>0</v>
      </c>
      <c r="H13" s="28">
        <f t="shared" si="3"/>
        <v>0</v>
      </c>
      <c r="I13" s="28">
        <f t="shared" si="3"/>
        <v>0</v>
      </c>
      <c r="J13" s="28">
        <f t="shared" si="3"/>
        <v>0</v>
      </c>
      <c r="K13" s="28">
        <f t="shared" si="3"/>
        <v>0</v>
      </c>
      <c r="L13" s="28">
        <f t="shared" si="3"/>
        <v>0</v>
      </c>
      <c r="M13" s="28">
        <f t="shared" si="3"/>
        <v>0</v>
      </c>
      <c r="N13" s="28">
        <f t="shared" si="3"/>
        <v>0</v>
      </c>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row>
    <row r="14" spans="1:52" s="16" customFormat="1" ht="26.25" customHeight="1" x14ac:dyDescent="0.25">
      <c r="A14" s="17"/>
      <c r="B14" s="1"/>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s="16" customFormat="1" ht="26.25" customHeight="1" thickBot="1" x14ac:dyDescent="0.3">
      <c r="A15" s="14" t="s">
        <v>17</v>
      </c>
      <c r="B15" s="14"/>
      <c r="C15" s="30">
        <f t="shared" ref="C15:D15" si="4">+C9-C12-C13+C11</f>
        <v>0</v>
      </c>
      <c r="D15" s="30">
        <f t="shared" si="4"/>
        <v>0</v>
      </c>
      <c r="E15" s="30">
        <f>+E9-E12-E13+E11</f>
        <v>0</v>
      </c>
      <c r="F15" s="30">
        <f t="shared" ref="F15:AG15" si="5">+F9-F12-F13+F11</f>
        <v>0</v>
      </c>
      <c r="G15" s="30">
        <f t="shared" si="5"/>
        <v>0</v>
      </c>
      <c r="H15" s="30">
        <f t="shared" si="5"/>
        <v>0</v>
      </c>
      <c r="I15" s="30">
        <f t="shared" si="5"/>
        <v>0</v>
      </c>
      <c r="J15" s="30">
        <f t="shared" si="5"/>
        <v>0</v>
      </c>
      <c r="K15" s="30">
        <f t="shared" si="5"/>
        <v>0</v>
      </c>
      <c r="L15" s="30">
        <f t="shared" si="5"/>
        <v>0</v>
      </c>
      <c r="M15" s="30">
        <f t="shared" si="5"/>
        <v>0</v>
      </c>
      <c r="N15" s="30">
        <f t="shared" si="5"/>
        <v>0</v>
      </c>
      <c r="O15" s="30">
        <f t="shared" si="5"/>
        <v>0</v>
      </c>
      <c r="P15" s="30">
        <f t="shared" si="5"/>
        <v>0</v>
      </c>
      <c r="Q15" s="30">
        <f t="shared" si="5"/>
        <v>0</v>
      </c>
      <c r="R15" s="30">
        <f t="shared" si="5"/>
        <v>0</v>
      </c>
      <c r="S15" s="30">
        <f t="shared" si="5"/>
        <v>0</v>
      </c>
      <c r="T15" s="30">
        <f t="shared" si="5"/>
        <v>0</v>
      </c>
      <c r="U15" s="30">
        <f t="shared" si="5"/>
        <v>0</v>
      </c>
      <c r="V15" s="30">
        <f t="shared" si="5"/>
        <v>0</v>
      </c>
      <c r="W15" s="30">
        <f t="shared" si="5"/>
        <v>0</v>
      </c>
      <c r="X15" s="30">
        <f t="shared" si="5"/>
        <v>0</v>
      </c>
      <c r="Y15" s="30">
        <f t="shared" si="5"/>
        <v>0</v>
      </c>
      <c r="Z15" s="30">
        <f t="shared" si="5"/>
        <v>0</v>
      </c>
      <c r="AA15" s="30">
        <f t="shared" si="5"/>
        <v>0</v>
      </c>
      <c r="AB15" s="30">
        <f t="shared" si="5"/>
        <v>0</v>
      </c>
      <c r="AC15" s="30">
        <f t="shared" si="5"/>
        <v>0</v>
      </c>
      <c r="AD15" s="30">
        <f t="shared" si="5"/>
        <v>0</v>
      </c>
      <c r="AE15" s="30">
        <f t="shared" si="5"/>
        <v>0</v>
      </c>
      <c r="AF15" s="30">
        <f t="shared" si="5"/>
        <v>0</v>
      </c>
      <c r="AG15" s="30">
        <f t="shared" si="5"/>
        <v>0</v>
      </c>
      <c r="AH15" s="30">
        <f t="shared" ref="AH15:AZ15" si="6">+AH9-AH12-AH13+AH11</f>
        <v>0</v>
      </c>
      <c r="AI15" s="30">
        <f t="shared" si="6"/>
        <v>0</v>
      </c>
      <c r="AJ15" s="30">
        <f t="shared" si="6"/>
        <v>0</v>
      </c>
      <c r="AK15" s="30">
        <f t="shared" si="6"/>
        <v>0</v>
      </c>
      <c r="AL15" s="30">
        <f t="shared" si="6"/>
        <v>0</v>
      </c>
      <c r="AM15" s="30">
        <f t="shared" si="6"/>
        <v>0</v>
      </c>
      <c r="AN15" s="30">
        <f t="shared" si="6"/>
        <v>0</v>
      </c>
      <c r="AO15" s="30">
        <f t="shared" si="6"/>
        <v>0</v>
      </c>
      <c r="AP15" s="30">
        <f t="shared" si="6"/>
        <v>0</v>
      </c>
      <c r="AQ15" s="30">
        <f t="shared" si="6"/>
        <v>0</v>
      </c>
      <c r="AR15" s="30">
        <f t="shared" si="6"/>
        <v>0</v>
      </c>
      <c r="AS15" s="30">
        <f t="shared" si="6"/>
        <v>0</v>
      </c>
      <c r="AT15" s="30">
        <f t="shared" si="6"/>
        <v>0</v>
      </c>
      <c r="AU15" s="30">
        <f t="shared" si="6"/>
        <v>0</v>
      </c>
      <c r="AV15" s="30">
        <f t="shared" si="6"/>
        <v>0</v>
      </c>
      <c r="AW15" s="30">
        <f t="shared" si="6"/>
        <v>0</v>
      </c>
      <c r="AX15" s="30">
        <f t="shared" si="6"/>
        <v>0</v>
      </c>
      <c r="AY15" s="30">
        <f t="shared" si="6"/>
        <v>0</v>
      </c>
      <c r="AZ15" s="30">
        <f t="shared" si="6"/>
        <v>0</v>
      </c>
    </row>
    <row r="16" spans="1:52" ht="18" customHeight="1" x14ac:dyDescent="0.25">
      <c r="A16" s="17" t="s">
        <v>4</v>
      </c>
      <c r="B16" s="1"/>
      <c r="C16" s="31"/>
      <c r="D16" s="31"/>
      <c r="E16" s="32" t="e">
        <f t="shared" ref="E16:AZ16" si="7">+E15/E3</f>
        <v>#DIV/0!</v>
      </c>
      <c r="F16" s="32" t="e">
        <f t="shared" si="7"/>
        <v>#DIV/0!</v>
      </c>
      <c r="G16" s="32" t="e">
        <f t="shared" si="7"/>
        <v>#DIV/0!</v>
      </c>
      <c r="H16" s="32" t="e">
        <f t="shared" si="7"/>
        <v>#DIV/0!</v>
      </c>
      <c r="I16" s="32" t="e">
        <f t="shared" si="7"/>
        <v>#DIV/0!</v>
      </c>
      <c r="J16" s="32" t="e">
        <f t="shared" si="7"/>
        <v>#DIV/0!</v>
      </c>
      <c r="K16" s="32" t="e">
        <f t="shared" si="7"/>
        <v>#DIV/0!</v>
      </c>
      <c r="L16" s="32" t="e">
        <f t="shared" si="7"/>
        <v>#DIV/0!</v>
      </c>
      <c r="M16" s="32" t="e">
        <f t="shared" si="7"/>
        <v>#DIV/0!</v>
      </c>
      <c r="N16" s="32" t="e">
        <f t="shared" si="7"/>
        <v>#DIV/0!</v>
      </c>
      <c r="O16" s="32" t="e">
        <f t="shared" si="7"/>
        <v>#DIV/0!</v>
      </c>
      <c r="P16" s="32" t="e">
        <f t="shared" si="7"/>
        <v>#DIV/0!</v>
      </c>
      <c r="Q16" s="32" t="e">
        <f t="shared" si="7"/>
        <v>#DIV/0!</v>
      </c>
      <c r="R16" s="32" t="e">
        <f t="shared" si="7"/>
        <v>#DIV/0!</v>
      </c>
      <c r="S16" s="32" t="e">
        <f t="shared" si="7"/>
        <v>#DIV/0!</v>
      </c>
      <c r="T16" s="32" t="e">
        <f t="shared" si="7"/>
        <v>#DIV/0!</v>
      </c>
      <c r="U16" s="32" t="e">
        <f t="shared" si="7"/>
        <v>#DIV/0!</v>
      </c>
      <c r="V16" s="32" t="e">
        <f t="shared" si="7"/>
        <v>#DIV/0!</v>
      </c>
      <c r="W16" s="32" t="e">
        <f t="shared" si="7"/>
        <v>#DIV/0!</v>
      </c>
      <c r="X16" s="32" t="e">
        <f t="shared" si="7"/>
        <v>#DIV/0!</v>
      </c>
      <c r="Y16" s="32" t="e">
        <f t="shared" si="7"/>
        <v>#DIV/0!</v>
      </c>
      <c r="Z16" s="32" t="e">
        <f t="shared" si="7"/>
        <v>#DIV/0!</v>
      </c>
      <c r="AA16" s="32" t="e">
        <f t="shared" si="7"/>
        <v>#DIV/0!</v>
      </c>
      <c r="AB16" s="32" t="e">
        <f t="shared" si="7"/>
        <v>#DIV/0!</v>
      </c>
      <c r="AC16" s="32" t="e">
        <f t="shared" si="7"/>
        <v>#DIV/0!</v>
      </c>
      <c r="AD16" s="32" t="e">
        <f t="shared" si="7"/>
        <v>#DIV/0!</v>
      </c>
      <c r="AE16" s="32" t="e">
        <f t="shared" si="7"/>
        <v>#DIV/0!</v>
      </c>
      <c r="AF16" s="32" t="e">
        <f t="shared" si="7"/>
        <v>#DIV/0!</v>
      </c>
      <c r="AG16" s="32" t="e">
        <f t="shared" si="7"/>
        <v>#DIV/0!</v>
      </c>
      <c r="AH16" s="32" t="e">
        <f t="shared" si="7"/>
        <v>#DIV/0!</v>
      </c>
      <c r="AI16" s="32" t="e">
        <f t="shared" si="7"/>
        <v>#DIV/0!</v>
      </c>
      <c r="AJ16" s="32" t="e">
        <f t="shared" si="7"/>
        <v>#DIV/0!</v>
      </c>
      <c r="AK16" s="32" t="e">
        <f t="shared" si="7"/>
        <v>#DIV/0!</v>
      </c>
      <c r="AL16" s="32" t="e">
        <f t="shared" si="7"/>
        <v>#DIV/0!</v>
      </c>
      <c r="AM16" s="32" t="e">
        <f t="shared" si="7"/>
        <v>#DIV/0!</v>
      </c>
      <c r="AN16" s="32" t="e">
        <f t="shared" si="7"/>
        <v>#DIV/0!</v>
      </c>
      <c r="AO16" s="32" t="e">
        <f t="shared" si="7"/>
        <v>#DIV/0!</v>
      </c>
      <c r="AP16" s="32" t="e">
        <f t="shared" si="7"/>
        <v>#DIV/0!</v>
      </c>
      <c r="AQ16" s="32" t="e">
        <f t="shared" si="7"/>
        <v>#DIV/0!</v>
      </c>
      <c r="AR16" s="32" t="e">
        <f t="shared" si="7"/>
        <v>#DIV/0!</v>
      </c>
      <c r="AS16" s="32" t="e">
        <f t="shared" si="7"/>
        <v>#DIV/0!</v>
      </c>
      <c r="AT16" s="32" t="e">
        <f t="shared" si="7"/>
        <v>#DIV/0!</v>
      </c>
      <c r="AU16" s="32" t="e">
        <f t="shared" si="7"/>
        <v>#DIV/0!</v>
      </c>
      <c r="AV16" s="32" t="e">
        <f t="shared" si="7"/>
        <v>#DIV/0!</v>
      </c>
      <c r="AW16" s="32" t="e">
        <f t="shared" si="7"/>
        <v>#DIV/0!</v>
      </c>
      <c r="AX16" s="32" t="e">
        <f t="shared" si="7"/>
        <v>#DIV/0!</v>
      </c>
      <c r="AY16" s="32" t="e">
        <f t="shared" si="7"/>
        <v>#DIV/0!</v>
      </c>
      <c r="AZ16" s="32" t="e">
        <f t="shared" si="7"/>
        <v>#DIV/0!</v>
      </c>
    </row>
    <row r="17" spans="1:52" ht="18" customHeight="1" x14ac:dyDescent="0.25">
      <c r="A17" s="23" t="s">
        <v>16</v>
      </c>
      <c r="B17" s="83">
        <v>0.24</v>
      </c>
      <c r="C17" s="33">
        <f t="shared" ref="C17:K17" si="8">+IF(C15&lt;0,0,C15*$B$17)</f>
        <v>0</v>
      </c>
      <c r="D17" s="33">
        <f t="shared" si="8"/>
        <v>0</v>
      </c>
      <c r="E17" s="33">
        <f>+IF(E15&lt;0,0,E15*$B$17)</f>
        <v>0</v>
      </c>
      <c r="F17" s="33">
        <f t="shared" si="8"/>
        <v>0</v>
      </c>
      <c r="G17" s="33">
        <f t="shared" si="8"/>
        <v>0</v>
      </c>
      <c r="H17" s="33">
        <f t="shared" si="8"/>
        <v>0</v>
      </c>
      <c r="I17" s="33">
        <f t="shared" si="8"/>
        <v>0</v>
      </c>
      <c r="J17" s="33">
        <f t="shared" si="8"/>
        <v>0</v>
      </c>
      <c r="K17" s="33">
        <f t="shared" si="8"/>
        <v>0</v>
      </c>
      <c r="L17" s="33">
        <f t="shared" ref="L17:M17" si="9">+IF(L15&lt;0,0,L15*$B$17)</f>
        <v>0</v>
      </c>
      <c r="M17" s="33">
        <f t="shared" si="9"/>
        <v>0</v>
      </c>
      <c r="N17" s="33">
        <f t="shared" ref="N17:AG17" si="10">+IF(N15&lt;0,0,N15*$B$17)</f>
        <v>0</v>
      </c>
      <c r="O17" s="33">
        <f t="shared" si="10"/>
        <v>0</v>
      </c>
      <c r="P17" s="33">
        <f t="shared" si="10"/>
        <v>0</v>
      </c>
      <c r="Q17" s="33">
        <f t="shared" si="10"/>
        <v>0</v>
      </c>
      <c r="R17" s="33">
        <f t="shared" si="10"/>
        <v>0</v>
      </c>
      <c r="S17" s="33">
        <f t="shared" si="10"/>
        <v>0</v>
      </c>
      <c r="T17" s="33">
        <f t="shared" si="10"/>
        <v>0</v>
      </c>
      <c r="U17" s="33">
        <f t="shared" si="10"/>
        <v>0</v>
      </c>
      <c r="V17" s="33">
        <f t="shared" si="10"/>
        <v>0</v>
      </c>
      <c r="W17" s="33">
        <f t="shared" si="10"/>
        <v>0</v>
      </c>
      <c r="X17" s="33">
        <f t="shared" si="10"/>
        <v>0</v>
      </c>
      <c r="Y17" s="33">
        <f t="shared" si="10"/>
        <v>0</v>
      </c>
      <c r="Z17" s="33">
        <f t="shared" si="10"/>
        <v>0</v>
      </c>
      <c r="AA17" s="33">
        <f t="shared" si="10"/>
        <v>0</v>
      </c>
      <c r="AB17" s="33">
        <f t="shared" si="10"/>
        <v>0</v>
      </c>
      <c r="AC17" s="33">
        <f t="shared" si="10"/>
        <v>0</v>
      </c>
      <c r="AD17" s="33">
        <f t="shared" si="10"/>
        <v>0</v>
      </c>
      <c r="AE17" s="33">
        <f t="shared" si="10"/>
        <v>0</v>
      </c>
      <c r="AF17" s="33">
        <f t="shared" si="10"/>
        <v>0</v>
      </c>
      <c r="AG17" s="33">
        <f t="shared" si="10"/>
        <v>0</v>
      </c>
      <c r="AH17" s="33">
        <f t="shared" ref="AH17:AZ17" si="11">+IF(AH15&lt;0,0,AH15*$B$17)</f>
        <v>0</v>
      </c>
      <c r="AI17" s="33">
        <f t="shared" si="11"/>
        <v>0</v>
      </c>
      <c r="AJ17" s="33">
        <f t="shared" si="11"/>
        <v>0</v>
      </c>
      <c r="AK17" s="33">
        <f t="shared" si="11"/>
        <v>0</v>
      </c>
      <c r="AL17" s="33">
        <f t="shared" si="11"/>
        <v>0</v>
      </c>
      <c r="AM17" s="33">
        <f t="shared" si="11"/>
        <v>0</v>
      </c>
      <c r="AN17" s="33">
        <f t="shared" si="11"/>
        <v>0</v>
      </c>
      <c r="AO17" s="33">
        <f t="shared" si="11"/>
        <v>0</v>
      </c>
      <c r="AP17" s="33">
        <f t="shared" si="11"/>
        <v>0</v>
      </c>
      <c r="AQ17" s="33">
        <f t="shared" si="11"/>
        <v>0</v>
      </c>
      <c r="AR17" s="33">
        <f t="shared" si="11"/>
        <v>0</v>
      </c>
      <c r="AS17" s="33">
        <f t="shared" si="11"/>
        <v>0</v>
      </c>
      <c r="AT17" s="33">
        <f t="shared" si="11"/>
        <v>0</v>
      </c>
      <c r="AU17" s="33">
        <f t="shared" si="11"/>
        <v>0</v>
      </c>
      <c r="AV17" s="33">
        <f t="shared" si="11"/>
        <v>0</v>
      </c>
      <c r="AW17" s="33">
        <f t="shared" si="11"/>
        <v>0</v>
      </c>
      <c r="AX17" s="33">
        <f t="shared" si="11"/>
        <v>0</v>
      </c>
      <c r="AY17" s="33">
        <f t="shared" si="11"/>
        <v>0</v>
      </c>
      <c r="AZ17" s="33">
        <f t="shared" si="11"/>
        <v>0</v>
      </c>
    </row>
    <row r="18" spans="1:52" ht="18" customHeight="1" x14ac:dyDescent="0.25">
      <c r="A18" s="23" t="s">
        <v>19</v>
      </c>
      <c r="B18" s="83">
        <v>3.9E-2</v>
      </c>
      <c r="C18" s="33">
        <f t="shared" ref="C18:AH18" si="12">+IF((C3-C11-C12)&lt;0,0,(C3-C11-C12)*$B$18)</f>
        <v>0</v>
      </c>
      <c r="D18" s="33">
        <f t="shared" si="12"/>
        <v>0</v>
      </c>
      <c r="E18" s="33">
        <f t="shared" si="12"/>
        <v>0</v>
      </c>
      <c r="F18" s="33">
        <f t="shared" si="12"/>
        <v>0</v>
      </c>
      <c r="G18" s="33">
        <f t="shared" si="12"/>
        <v>0</v>
      </c>
      <c r="H18" s="33">
        <f t="shared" si="12"/>
        <v>0</v>
      </c>
      <c r="I18" s="33">
        <f t="shared" si="12"/>
        <v>0</v>
      </c>
      <c r="J18" s="33">
        <f t="shared" si="12"/>
        <v>0</v>
      </c>
      <c r="K18" s="33">
        <f t="shared" si="12"/>
        <v>0</v>
      </c>
      <c r="L18" s="33">
        <f t="shared" si="12"/>
        <v>0</v>
      </c>
      <c r="M18" s="33">
        <f t="shared" si="12"/>
        <v>0</v>
      </c>
      <c r="N18" s="33">
        <f t="shared" si="12"/>
        <v>0</v>
      </c>
      <c r="O18" s="33">
        <f t="shared" si="12"/>
        <v>0</v>
      </c>
      <c r="P18" s="33">
        <f t="shared" si="12"/>
        <v>0</v>
      </c>
      <c r="Q18" s="33">
        <f t="shared" si="12"/>
        <v>0</v>
      </c>
      <c r="R18" s="33">
        <f t="shared" si="12"/>
        <v>0</v>
      </c>
      <c r="S18" s="33">
        <f t="shared" si="12"/>
        <v>0</v>
      </c>
      <c r="T18" s="33">
        <f t="shared" si="12"/>
        <v>0</v>
      </c>
      <c r="U18" s="33">
        <f t="shared" si="12"/>
        <v>0</v>
      </c>
      <c r="V18" s="33">
        <f t="shared" si="12"/>
        <v>0</v>
      </c>
      <c r="W18" s="33">
        <f t="shared" si="12"/>
        <v>0</v>
      </c>
      <c r="X18" s="33">
        <f t="shared" si="12"/>
        <v>0</v>
      </c>
      <c r="Y18" s="33">
        <f t="shared" si="12"/>
        <v>0</v>
      </c>
      <c r="Z18" s="33">
        <f t="shared" si="12"/>
        <v>0</v>
      </c>
      <c r="AA18" s="33">
        <f t="shared" si="12"/>
        <v>0</v>
      </c>
      <c r="AB18" s="33">
        <f t="shared" si="12"/>
        <v>0</v>
      </c>
      <c r="AC18" s="33">
        <f t="shared" si="12"/>
        <v>0</v>
      </c>
      <c r="AD18" s="33">
        <f t="shared" si="12"/>
        <v>0</v>
      </c>
      <c r="AE18" s="33">
        <f t="shared" si="12"/>
        <v>0</v>
      </c>
      <c r="AF18" s="33">
        <f t="shared" si="12"/>
        <v>0</v>
      </c>
      <c r="AG18" s="33">
        <f t="shared" si="12"/>
        <v>0</v>
      </c>
      <c r="AH18" s="33">
        <f t="shared" si="12"/>
        <v>0</v>
      </c>
      <c r="AI18" s="33">
        <f t="shared" ref="AI18:AZ18" si="13">+IF((AI3-AI11-AI12)&lt;0,0,(AI3-AI11-AI12)*$B$18)</f>
        <v>0</v>
      </c>
      <c r="AJ18" s="33">
        <f t="shared" si="13"/>
        <v>0</v>
      </c>
      <c r="AK18" s="33">
        <f t="shared" si="13"/>
        <v>0</v>
      </c>
      <c r="AL18" s="33">
        <f t="shared" si="13"/>
        <v>0</v>
      </c>
      <c r="AM18" s="33">
        <f t="shared" si="13"/>
        <v>0</v>
      </c>
      <c r="AN18" s="33">
        <f t="shared" si="13"/>
        <v>0</v>
      </c>
      <c r="AO18" s="33">
        <f t="shared" si="13"/>
        <v>0</v>
      </c>
      <c r="AP18" s="33">
        <f t="shared" si="13"/>
        <v>0</v>
      </c>
      <c r="AQ18" s="33">
        <f t="shared" si="13"/>
        <v>0</v>
      </c>
      <c r="AR18" s="33">
        <f t="shared" si="13"/>
        <v>0</v>
      </c>
      <c r="AS18" s="33">
        <f t="shared" si="13"/>
        <v>0</v>
      </c>
      <c r="AT18" s="33">
        <f t="shared" si="13"/>
        <v>0</v>
      </c>
      <c r="AU18" s="33">
        <f t="shared" si="13"/>
        <v>0</v>
      </c>
      <c r="AV18" s="33">
        <f t="shared" si="13"/>
        <v>0</v>
      </c>
      <c r="AW18" s="33">
        <f t="shared" si="13"/>
        <v>0</v>
      </c>
      <c r="AX18" s="33">
        <f t="shared" si="13"/>
        <v>0</v>
      </c>
      <c r="AY18" s="33">
        <f t="shared" si="13"/>
        <v>0</v>
      </c>
      <c r="AZ18" s="33">
        <f t="shared" si="13"/>
        <v>0</v>
      </c>
    </row>
    <row r="19" spans="1:52" s="82" customFormat="1" ht="29.25" customHeight="1" thickBot="1" x14ac:dyDescent="0.3">
      <c r="A19" s="67" t="s">
        <v>18</v>
      </c>
      <c r="B19" s="67"/>
      <c r="C19" s="81">
        <f t="shared" ref="C19:O19" si="14">+C15-C17-C18</f>
        <v>0</v>
      </c>
      <c r="D19" s="81">
        <f t="shared" si="14"/>
        <v>0</v>
      </c>
      <c r="E19" s="81">
        <f t="shared" si="14"/>
        <v>0</v>
      </c>
      <c r="F19" s="81">
        <f t="shared" si="14"/>
        <v>0</v>
      </c>
      <c r="G19" s="81">
        <f t="shared" si="14"/>
        <v>0</v>
      </c>
      <c r="H19" s="81">
        <f t="shared" si="14"/>
        <v>0</v>
      </c>
      <c r="I19" s="81">
        <f t="shared" si="14"/>
        <v>0</v>
      </c>
      <c r="J19" s="81">
        <f t="shared" si="14"/>
        <v>0</v>
      </c>
      <c r="K19" s="81">
        <f t="shared" si="14"/>
        <v>0</v>
      </c>
      <c r="L19" s="81">
        <f t="shared" si="14"/>
        <v>0</v>
      </c>
      <c r="M19" s="81">
        <f t="shared" si="14"/>
        <v>0</v>
      </c>
      <c r="N19" s="81">
        <f t="shared" si="14"/>
        <v>0</v>
      </c>
      <c r="O19" s="81">
        <f t="shared" si="14"/>
        <v>0</v>
      </c>
      <c r="P19" s="81">
        <f t="shared" ref="P19" si="15">+P15-P17-P18</f>
        <v>0</v>
      </c>
      <c r="Q19" s="81">
        <f t="shared" ref="Q19" si="16">+Q15-Q17-Q18</f>
        <v>0</v>
      </c>
      <c r="R19" s="81">
        <f t="shared" ref="R19" si="17">+R15-R17-R18</f>
        <v>0</v>
      </c>
      <c r="S19" s="81">
        <f t="shared" ref="S19" si="18">+S15-S17-S18</f>
        <v>0</v>
      </c>
      <c r="T19" s="81">
        <f t="shared" ref="T19" si="19">+T15-T17-T18</f>
        <v>0</v>
      </c>
      <c r="U19" s="81">
        <f t="shared" ref="U19" si="20">+U15-U17-U18</f>
        <v>0</v>
      </c>
      <c r="V19" s="81">
        <f t="shared" ref="V19" si="21">+V15-V17-V18</f>
        <v>0</v>
      </c>
      <c r="W19" s="81">
        <f t="shared" ref="W19" si="22">+W15-W17-W18</f>
        <v>0</v>
      </c>
      <c r="X19" s="81">
        <f t="shared" ref="X19" si="23">+X15-X17-X18</f>
        <v>0</v>
      </c>
      <c r="Y19" s="81">
        <f t="shared" ref="Y19" si="24">+Y15-Y17-Y18</f>
        <v>0</v>
      </c>
      <c r="Z19" s="81">
        <f t="shared" ref="Z19" si="25">+Z15-Z17-Z18</f>
        <v>0</v>
      </c>
      <c r="AA19" s="81">
        <f t="shared" ref="AA19" si="26">+AA15-AA17-AA18</f>
        <v>0</v>
      </c>
      <c r="AB19" s="81">
        <f t="shared" ref="AB19" si="27">+AB15-AB17-AB18</f>
        <v>0</v>
      </c>
      <c r="AC19" s="81">
        <f t="shared" ref="AC19" si="28">+AC15-AC17-AC18</f>
        <v>0</v>
      </c>
      <c r="AD19" s="81">
        <f t="shared" ref="AD19" si="29">+AD15-AD17-AD18</f>
        <v>0</v>
      </c>
      <c r="AE19" s="81">
        <f t="shared" ref="AE19" si="30">+AE15-AE17-AE18</f>
        <v>0</v>
      </c>
      <c r="AF19" s="81">
        <f t="shared" ref="AF19" si="31">+AF15-AF17-AF18</f>
        <v>0</v>
      </c>
      <c r="AG19" s="81">
        <f t="shared" ref="AG19:AZ19" si="32">+AG15-AG17-AG18</f>
        <v>0</v>
      </c>
      <c r="AH19" s="81">
        <f t="shared" si="32"/>
        <v>0</v>
      </c>
      <c r="AI19" s="81">
        <f t="shared" si="32"/>
        <v>0</v>
      </c>
      <c r="AJ19" s="81">
        <f t="shared" si="32"/>
        <v>0</v>
      </c>
      <c r="AK19" s="81">
        <f t="shared" si="32"/>
        <v>0</v>
      </c>
      <c r="AL19" s="81">
        <f t="shared" si="32"/>
        <v>0</v>
      </c>
      <c r="AM19" s="81">
        <f t="shared" si="32"/>
        <v>0</v>
      </c>
      <c r="AN19" s="81">
        <f t="shared" si="32"/>
        <v>0</v>
      </c>
      <c r="AO19" s="81">
        <f t="shared" si="32"/>
        <v>0</v>
      </c>
      <c r="AP19" s="81">
        <f t="shared" si="32"/>
        <v>0</v>
      </c>
      <c r="AQ19" s="81">
        <f t="shared" si="32"/>
        <v>0</v>
      </c>
      <c r="AR19" s="81">
        <f t="shared" si="32"/>
        <v>0</v>
      </c>
      <c r="AS19" s="81">
        <f t="shared" si="32"/>
        <v>0</v>
      </c>
      <c r="AT19" s="81">
        <f t="shared" si="32"/>
        <v>0</v>
      </c>
      <c r="AU19" s="81">
        <f t="shared" si="32"/>
        <v>0</v>
      </c>
      <c r="AV19" s="81">
        <f t="shared" si="32"/>
        <v>0</v>
      </c>
      <c r="AW19" s="81">
        <f t="shared" si="32"/>
        <v>0</v>
      </c>
      <c r="AX19" s="81">
        <f t="shared" si="32"/>
        <v>0</v>
      </c>
      <c r="AY19" s="81">
        <f t="shared" si="32"/>
        <v>0</v>
      </c>
      <c r="AZ19" s="81">
        <f t="shared" si="32"/>
        <v>0</v>
      </c>
    </row>
    <row r="20" spans="1:52" ht="18" customHeight="1" x14ac:dyDescent="0.25">
      <c r="A20" s="1"/>
      <c r="B20" s="1"/>
      <c r="C20" s="34"/>
      <c r="D20" s="34"/>
      <c r="E20" s="34"/>
      <c r="F20" s="34"/>
      <c r="G20" s="31"/>
      <c r="H20" s="31"/>
      <c r="I20" s="31"/>
      <c r="J20" s="31"/>
      <c r="K20" s="31"/>
    </row>
    <row r="21" spans="1:52" ht="18" customHeight="1" x14ac:dyDescent="0.25">
      <c r="A21" s="1" t="s">
        <v>22</v>
      </c>
      <c r="B21" s="1"/>
      <c r="C21" s="31">
        <f>+C22-C23</f>
        <v>0</v>
      </c>
      <c r="D21" s="31">
        <f t="shared" ref="D21:G21" si="33">+D22-D23</f>
        <v>0</v>
      </c>
      <c r="E21" s="31">
        <f t="shared" si="33"/>
        <v>0</v>
      </c>
      <c r="F21" s="31">
        <f t="shared" si="33"/>
        <v>0</v>
      </c>
      <c r="G21" s="31">
        <f t="shared" si="33"/>
        <v>0</v>
      </c>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row>
    <row r="22" spans="1:52" ht="18" customHeight="1" x14ac:dyDescent="0.25">
      <c r="A22" s="17" t="s">
        <v>21</v>
      </c>
      <c r="B22" s="83">
        <v>0.22</v>
      </c>
      <c r="C22" s="35">
        <f>-C47*$B$22</f>
        <v>0</v>
      </c>
      <c r="D22" s="35">
        <f>-D47*$B$22+C22</f>
        <v>0</v>
      </c>
      <c r="E22" s="35">
        <f>E47*$B$22</f>
        <v>0</v>
      </c>
      <c r="F22" s="35">
        <f>F47*$B$22</f>
        <v>0</v>
      </c>
      <c r="G22" s="35">
        <f>G47*$B$22</f>
        <v>0</v>
      </c>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row>
    <row r="23" spans="1:52" ht="18" customHeight="1" x14ac:dyDescent="0.25">
      <c r="A23" s="17" t="s">
        <v>20</v>
      </c>
      <c r="B23" s="83">
        <v>0.22</v>
      </c>
      <c r="C23" s="35">
        <f>+(C3-C6)*$B$23</f>
        <v>0</v>
      </c>
      <c r="D23" s="35">
        <f>+(D3-D6)*$B$23</f>
        <v>0</v>
      </c>
      <c r="E23" s="35">
        <f>$D$22/3</f>
        <v>0</v>
      </c>
      <c r="F23" s="35">
        <f t="shared" ref="F23:G23" si="34">$D$22/3</f>
        <v>0</v>
      </c>
      <c r="G23" s="35">
        <f t="shared" si="34"/>
        <v>0</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row>
    <row r="24" spans="1:52" ht="18" customHeight="1" x14ac:dyDescent="0.25">
      <c r="A24" s="17" t="s">
        <v>23</v>
      </c>
      <c r="B24" s="36"/>
      <c r="C24" s="35">
        <f>+C22-C23</f>
        <v>0</v>
      </c>
      <c r="D24" s="35">
        <f>+D22-D23</f>
        <v>0</v>
      </c>
      <c r="E24" s="35">
        <f>+D24-E23</f>
        <v>0</v>
      </c>
      <c r="F24" s="35">
        <f t="shared" ref="F24:G24" si="35">+E24-F23</f>
        <v>0</v>
      </c>
      <c r="G24" s="35">
        <f t="shared" si="35"/>
        <v>0</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row>
    <row r="25" spans="1:52" ht="18" customHeight="1" x14ac:dyDescent="0.25">
      <c r="A25" s="1"/>
      <c r="B25" s="1"/>
      <c r="C25" s="34"/>
      <c r="D25" s="34"/>
      <c r="E25" s="34"/>
      <c r="F25" s="34"/>
      <c r="G25" s="31"/>
      <c r="H25" s="31"/>
      <c r="I25" s="31"/>
      <c r="J25" s="31"/>
      <c r="K25" s="31"/>
    </row>
    <row r="26" spans="1:52" ht="18" customHeight="1" x14ac:dyDescent="0.25">
      <c r="A26" s="1"/>
      <c r="B26" s="1"/>
      <c r="C26" s="34"/>
      <c r="D26" s="34"/>
      <c r="E26" s="34"/>
      <c r="F26" s="34"/>
      <c r="G26" s="31"/>
      <c r="H26" s="31"/>
      <c r="I26" s="31"/>
      <c r="J26" s="31"/>
      <c r="K26" s="31"/>
    </row>
    <row r="27" spans="1:52" s="38" customFormat="1" ht="26.25" x14ac:dyDescent="0.4">
      <c r="A27" s="69" t="s">
        <v>49</v>
      </c>
    </row>
    <row r="28" spans="1:52" s="11" customFormat="1" ht="33" customHeight="1" thickBot="1" x14ac:dyDescent="0.3">
      <c r="A28" s="5" t="s">
        <v>27</v>
      </c>
      <c r="C28" s="12">
        <v>1</v>
      </c>
      <c r="D28" s="12">
        <v>2</v>
      </c>
      <c r="E28" s="12">
        <v>3</v>
      </c>
      <c r="F28" s="12">
        <v>4</v>
      </c>
      <c r="G28" s="12">
        <v>5</v>
      </c>
      <c r="H28" s="12">
        <v>6</v>
      </c>
      <c r="I28" s="12">
        <v>7</v>
      </c>
      <c r="J28" s="12">
        <v>8</v>
      </c>
      <c r="K28" s="12">
        <v>9</v>
      </c>
      <c r="L28" s="12">
        <v>10</v>
      </c>
      <c r="M28" s="12">
        <v>11</v>
      </c>
      <c r="N28" s="12">
        <v>12</v>
      </c>
      <c r="O28" s="12">
        <v>13</v>
      </c>
      <c r="P28" s="12">
        <v>14</v>
      </c>
      <c r="Q28" s="12">
        <v>15</v>
      </c>
      <c r="R28" s="12">
        <v>16</v>
      </c>
      <c r="S28" s="12">
        <v>17</v>
      </c>
      <c r="T28" s="12">
        <v>18</v>
      </c>
      <c r="U28" s="12">
        <v>19</v>
      </c>
      <c r="V28" s="12">
        <v>20</v>
      </c>
      <c r="W28" s="12">
        <v>21</v>
      </c>
      <c r="X28" s="12">
        <v>22</v>
      </c>
      <c r="Y28" s="12">
        <v>23</v>
      </c>
      <c r="Z28" s="12">
        <v>24</v>
      </c>
      <c r="AA28" s="12">
        <v>25</v>
      </c>
      <c r="AB28" s="12">
        <v>26</v>
      </c>
      <c r="AC28" s="12">
        <v>27</v>
      </c>
      <c r="AD28" s="12">
        <v>28</v>
      </c>
      <c r="AE28" s="12">
        <v>29</v>
      </c>
      <c r="AF28" s="12">
        <v>30</v>
      </c>
      <c r="AG28" s="12">
        <v>31</v>
      </c>
      <c r="AH28" s="12">
        <v>32</v>
      </c>
      <c r="AI28" s="12">
        <v>33</v>
      </c>
      <c r="AJ28" s="12">
        <v>34</v>
      </c>
      <c r="AK28" s="12">
        <v>35</v>
      </c>
      <c r="AL28" s="12">
        <v>36</v>
      </c>
      <c r="AM28" s="12">
        <v>37</v>
      </c>
      <c r="AN28" s="12">
        <v>38</v>
      </c>
      <c r="AO28" s="12">
        <v>39</v>
      </c>
      <c r="AP28" s="12">
        <v>40</v>
      </c>
      <c r="AQ28" s="12">
        <v>41</v>
      </c>
      <c r="AR28" s="12">
        <v>42</v>
      </c>
      <c r="AS28" s="12">
        <v>43</v>
      </c>
      <c r="AT28" s="12">
        <v>44</v>
      </c>
      <c r="AU28" s="12">
        <v>45</v>
      </c>
      <c r="AV28" s="12">
        <v>46</v>
      </c>
      <c r="AW28" s="12">
        <v>47</v>
      </c>
      <c r="AX28" s="12">
        <v>48</v>
      </c>
      <c r="AY28" s="12">
        <v>49</v>
      </c>
      <c r="AZ28" s="12">
        <v>50</v>
      </c>
    </row>
    <row r="29" spans="1:52" s="38" customFormat="1" ht="21" x14ac:dyDescent="0.35">
      <c r="A29" s="39" t="s">
        <v>28</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row>
    <row r="30" spans="1:52" s="38" customFormat="1" ht="21" x14ac:dyDescent="0.35">
      <c r="A30" s="41" t="s">
        <v>29</v>
      </c>
      <c r="C30" s="40">
        <f>-'Piano Economico Finanziario'!C47</f>
        <v>0</v>
      </c>
      <c r="D30" s="40">
        <f>-'Piano Economico Finanziario'!D47+C30</f>
        <v>0</v>
      </c>
      <c r="E30" s="40">
        <f>D30-E47-'Piano Economico Finanziario'!E12</f>
        <v>0</v>
      </c>
      <c r="F30" s="40">
        <f>E30-F47-'Piano Economico Finanziario'!F12</f>
        <v>0</v>
      </c>
      <c r="G30" s="40">
        <f>F30-G47-'Piano Economico Finanziario'!G12</f>
        <v>0</v>
      </c>
      <c r="H30" s="40">
        <f>G30-H47-'Piano Economico Finanziario'!H12</f>
        <v>0</v>
      </c>
      <c r="I30" s="40">
        <f>H30-I47-'Piano Economico Finanziario'!I12</f>
        <v>0</v>
      </c>
      <c r="J30" s="40">
        <f>I30-J47-'Piano Economico Finanziario'!J12</f>
        <v>0</v>
      </c>
      <c r="K30" s="40">
        <f>J30-K47-'Piano Economico Finanziario'!K12</f>
        <v>0</v>
      </c>
      <c r="L30" s="40">
        <f>K30-L47-'Piano Economico Finanziario'!L12</f>
        <v>0</v>
      </c>
      <c r="M30" s="40">
        <f>L30-M47-'Piano Economico Finanziario'!M12</f>
        <v>0</v>
      </c>
      <c r="N30" s="40">
        <f>M30-N47-'Piano Economico Finanziario'!N12</f>
        <v>0</v>
      </c>
      <c r="O30" s="40">
        <f>N30-O47-'Piano Economico Finanziario'!O12</f>
        <v>0</v>
      </c>
      <c r="P30" s="40">
        <f>O30-P47-'Piano Economico Finanziario'!P12</f>
        <v>0</v>
      </c>
      <c r="Q30" s="40">
        <f>P30-Q47-'Piano Economico Finanziario'!Q12</f>
        <v>0</v>
      </c>
      <c r="R30" s="40">
        <f>Q30-R47-'Piano Economico Finanziario'!R12</f>
        <v>0</v>
      </c>
      <c r="S30" s="40">
        <f>R30-S47-'Piano Economico Finanziario'!S12</f>
        <v>0</v>
      </c>
      <c r="T30" s="40">
        <f>S30-T47-'Piano Economico Finanziario'!T12</f>
        <v>0</v>
      </c>
      <c r="U30" s="40">
        <f>T30-U47-'Piano Economico Finanziario'!U12</f>
        <v>0</v>
      </c>
      <c r="V30" s="40">
        <f>U30-V47-'Piano Economico Finanziario'!V12</f>
        <v>0</v>
      </c>
      <c r="W30" s="40">
        <f>V30-W47-'Piano Economico Finanziario'!W12</f>
        <v>0</v>
      </c>
      <c r="X30" s="40">
        <f>W30-X47-'Piano Economico Finanziario'!X12</f>
        <v>0</v>
      </c>
      <c r="Y30" s="40">
        <f>X30-Y47-'Piano Economico Finanziario'!Y12</f>
        <v>0</v>
      </c>
      <c r="Z30" s="40">
        <f>Y30-Z47-'Piano Economico Finanziario'!Z12</f>
        <v>0</v>
      </c>
      <c r="AA30" s="40">
        <f>Z30-AA47-'Piano Economico Finanziario'!AA12</f>
        <v>0</v>
      </c>
      <c r="AB30" s="40">
        <f>AA30-AB47-'Piano Economico Finanziario'!AB12</f>
        <v>0</v>
      </c>
      <c r="AC30" s="40">
        <f>AB30-AC47-'Piano Economico Finanziario'!AC12</f>
        <v>0</v>
      </c>
      <c r="AD30" s="40">
        <f>AC30-AD47-'Piano Economico Finanziario'!AD12</f>
        <v>0</v>
      </c>
      <c r="AE30" s="40">
        <f>AD30-AE47-'Piano Economico Finanziario'!AE12</f>
        <v>0</v>
      </c>
      <c r="AF30" s="40">
        <f>AE30-AF47-'Piano Economico Finanziario'!AF12</f>
        <v>0</v>
      </c>
      <c r="AG30" s="40">
        <f>AF30-AG47-'Piano Economico Finanziario'!AG12</f>
        <v>0</v>
      </c>
      <c r="AH30" s="40">
        <f>AG30-AH47-'Piano Economico Finanziario'!AH12</f>
        <v>0</v>
      </c>
      <c r="AI30" s="40">
        <f>AH30-AI47-'Piano Economico Finanziario'!AI12</f>
        <v>0</v>
      </c>
      <c r="AJ30" s="40">
        <f>AI30-AJ47-'Piano Economico Finanziario'!AJ12</f>
        <v>0</v>
      </c>
      <c r="AK30" s="40">
        <f>AJ30-AK47-'Piano Economico Finanziario'!AK12</f>
        <v>0</v>
      </c>
      <c r="AL30" s="40">
        <f>AK30-AL47-'Piano Economico Finanziario'!AL12</f>
        <v>0</v>
      </c>
      <c r="AM30" s="40">
        <f>AL30-AM47-'Piano Economico Finanziario'!AM12</f>
        <v>0</v>
      </c>
      <c r="AN30" s="40">
        <f>AM30-AN47-'Piano Economico Finanziario'!AN12</f>
        <v>0</v>
      </c>
      <c r="AO30" s="40">
        <f>AN30-AO47-'Piano Economico Finanziario'!AO12</f>
        <v>0</v>
      </c>
      <c r="AP30" s="40">
        <f>AO30-AP47-'Piano Economico Finanziario'!AP12</f>
        <v>0</v>
      </c>
      <c r="AQ30" s="40">
        <f>AP30-AQ47-'Piano Economico Finanziario'!AQ12</f>
        <v>0</v>
      </c>
      <c r="AR30" s="40">
        <f>AQ30-AR47-'Piano Economico Finanziario'!AR12</f>
        <v>0</v>
      </c>
      <c r="AS30" s="40">
        <f>AR30-AS47-'Piano Economico Finanziario'!AS12</f>
        <v>0</v>
      </c>
      <c r="AT30" s="40">
        <f>AS30-AT47-'Piano Economico Finanziario'!AT12</f>
        <v>0</v>
      </c>
      <c r="AU30" s="40">
        <f>AT30-AU47-'Piano Economico Finanziario'!AU12</f>
        <v>0</v>
      </c>
      <c r="AV30" s="40">
        <f>AU30-AV47-'Piano Economico Finanziario'!AV12</f>
        <v>0</v>
      </c>
      <c r="AW30" s="40">
        <f>AV30-AW47-'Piano Economico Finanziario'!AW12</f>
        <v>0</v>
      </c>
      <c r="AX30" s="40">
        <f>AW30-AX47-'Piano Economico Finanziario'!AX12</f>
        <v>0</v>
      </c>
      <c r="AY30" s="40">
        <f>AX30-AY47-'Piano Economico Finanziario'!AY12</f>
        <v>0</v>
      </c>
      <c r="AZ30" s="40">
        <f>AY30-AZ47-'Piano Economico Finanziario'!AZ12</f>
        <v>0</v>
      </c>
    </row>
    <row r="31" spans="1:52" s="38" customFormat="1" ht="21" x14ac:dyDescent="0.35">
      <c r="A31" s="41" t="s">
        <v>30</v>
      </c>
      <c r="C31" s="40">
        <f>'Piano Economico Finanziario'!C24</f>
        <v>0</v>
      </c>
      <c r="D31" s="40">
        <f>'Piano Economico Finanziario'!D24</f>
        <v>0</v>
      </c>
      <c r="E31" s="40">
        <f>'Piano Economico Finanziario'!E24</f>
        <v>0</v>
      </c>
      <c r="F31" s="40">
        <f>'Piano Economico Finanziario'!F24</f>
        <v>0</v>
      </c>
      <c r="G31" s="40">
        <f>'Piano Economico Finanziario'!G24</f>
        <v>0</v>
      </c>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2" s="38" customFormat="1" ht="21" x14ac:dyDescent="0.35">
      <c r="A32" s="39" t="s">
        <v>31</v>
      </c>
      <c r="C32" s="42">
        <f t="shared" ref="C32:AG32" si="36">C41-C30-C31</f>
        <v>0</v>
      </c>
      <c r="D32" s="42">
        <f t="shared" ref="D32" si="37">D41-D30-D31</f>
        <v>0</v>
      </c>
      <c r="E32" s="42">
        <f t="shared" si="36"/>
        <v>0</v>
      </c>
      <c r="F32" s="42">
        <f t="shared" si="36"/>
        <v>0</v>
      </c>
      <c r="G32" s="42">
        <f t="shared" si="36"/>
        <v>0</v>
      </c>
      <c r="H32" s="42">
        <f t="shared" si="36"/>
        <v>0</v>
      </c>
      <c r="I32" s="42">
        <f t="shared" si="36"/>
        <v>0</v>
      </c>
      <c r="J32" s="42">
        <f t="shared" si="36"/>
        <v>0</v>
      </c>
      <c r="K32" s="42">
        <f t="shared" si="36"/>
        <v>0</v>
      </c>
      <c r="L32" s="42">
        <f t="shared" si="36"/>
        <v>0</v>
      </c>
      <c r="M32" s="42">
        <f t="shared" si="36"/>
        <v>0</v>
      </c>
      <c r="N32" s="42">
        <f t="shared" si="36"/>
        <v>0</v>
      </c>
      <c r="O32" s="42">
        <f t="shared" si="36"/>
        <v>0</v>
      </c>
      <c r="P32" s="42">
        <f t="shared" si="36"/>
        <v>0</v>
      </c>
      <c r="Q32" s="42">
        <f t="shared" si="36"/>
        <v>0</v>
      </c>
      <c r="R32" s="42">
        <f t="shared" si="36"/>
        <v>0</v>
      </c>
      <c r="S32" s="42">
        <f t="shared" si="36"/>
        <v>0</v>
      </c>
      <c r="T32" s="42">
        <f t="shared" si="36"/>
        <v>0</v>
      </c>
      <c r="U32" s="42">
        <f t="shared" si="36"/>
        <v>0</v>
      </c>
      <c r="V32" s="42">
        <f t="shared" si="36"/>
        <v>0</v>
      </c>
      <c r="W32" s="42">
        <f t="shared" si="36"/>
        <v>0</v>
      </c>
      <c r="X32" s="42">
        <f t="shared" si="36"/>
        <v>0</v>
      </c>
      <c r="Y32" s="42">
        <f t="shared" si="36"/>
        <v>0</v>
      </c>
      <c r="Z32" s="42">
        <f t="shared" si="36"/>
        <v>0</v>
      </c>
      <c r="AA32" s="42">
        <f t="shared" si="36"/>
        <v>0</v>
      </c>
      <c r="AB32" s="42">
        <f t="shared" si="36"/>
        <v>0</v>
      </c>
      <c r="AC32" s="42">
        <f t="shared" si="36"/>
        <v>0</v>
      </c>
      <c r="AD32" s="42">
        <f t="shared" si="36"/>
        <v>0</v>
      </c>
      <c r="AE32" s="42">
        <f t="shared" si="36"/>
        <v>0</v>
      </c>
      <c r="AF32" s="42">
        <f t="shared" si="36"/>
        <v>0</v>
      </c>
      <c r="AG32" s="42">
        <f t="shared" si="36"/>
        <v>0</v>
      </c>
      <c r="AH32" s="42">
        <f t="shared" ref="AH32:AZ32" si="38">AH41-AH30-AH31</f>
        <v>0</v>
      </c>
      <c r="AI32" s="42">
        <f t="shared" si="38"/>
        <v>0</v>
      </c>
      <c r="AJ32" s="42">
        <f t="shared" si="38"/>
        <v>0</v>
      </c>
      <c r="AK32" s="42">
        <f t="shared" si="38"/>
        <v>0</v>
      </c>
      <c r="AL32" s="42">
        <f t="shared" si="38"/>
        <v>0</v>
      </c>
      <c r="AM32" s="42">
        <f t="shared" si="38"/>
        <v>0</v>
      </c>
      <c r="AN32" s="42">
        <f t="shared" si="38"/>
        <v>0</v>
      </c>
      <c r="AO32" s="42">
        <f t="shared" si="38"/>
        <v>0</v>
      </c>
      <c r="AP32" s="42">
        <f t="shared" si="38"/>
        <v>0</v>
      </c>
      <c r="AQ32" s="42">
        <f t="shared" si="38"/>
        <v>0</v>
      </c>
      <c r="AR32" s="42">
        <f t="shared" si="38"/>
        <v>0</v>
      </c>
      <c r="AS32" s="42">
        <f t="shared" si="38"/>
        <v>0</v>
      </c>
      <c r="AT32" s="42">
        <f t="shared" si="38"/>
        <v>0</v>
      </c>
      <c r="AU32" s="42">
        <f t="shared" si="38"/>
        <v>0</v>
      </c>
      <c r="AV32" s="42">
        <f t="shared" si="38"/>
        <v>0</v>
      </c>
      <c r="AW32" s="42">
        <f t="shared" si="38"/>
        <v>0</v>
      </c>
      <c r="AX32" s="42">
        <f t="shared" si="38"/>
        <v>0</v>
      </c>
      <c r="AY32" s="42">
        <f t="shared" si="38"/>
        <v>0</v>
      </c>
      <c r="AZ32" s="42">
        <f t="shared" si="38"/>
        <v>0</v>
      </c>
    </row>
    <row r="33" spans="1:52" s="38" customFormat="1" ht="21" x14ac:dyDescent="0.35">
      <c r="A33" s="37" t="s">
        <v>32</v>
      </c>
      <c r="C33" s="43">
        <f t="shared" ref="C33:AG33" si="39">SUM(C30:C32)</f>
        <v>0</v>
      </c>
      <c r="D33" s="43">
        <f t="shared" ref="D33" si="40">SUM(D30:D32)</f>
        <v>0</v>
      </c>
      <c r="E33" s="43">
        <f t="shared" si="39"/>
        <v>0</v>
      </c>
      <c r="F33" s="43">
        <f t="shared" si="39"/>
        <v>0</v>
      </c>
      <c r="G33" s="43">
        <f t="shared" si="39"/>
        <v>0</v>
      </c>
      <c r="H33" s="43">
        <f t="shared" si="39"/>
        <v>0</v>
      </c>
      <c r="I33" s="43">
        <f t="shared" si="39"/>
        <v>0</v>
      </c>
      <c r="J33" s="43">
        <f t="shared" si="39"/>
        <v>0</v>
      </c>
      <c r="K33" s="43">
        <f t="shared" si="39"/>
        <v>0</v>
      </c>
      <c r="L33" s="43">
        <f t="shared" si="39"/>
        <v>0</v>
      </c>
      <c r="M33" s="43">
        <f t="shared" si="39"/>
        <v>0</v>
      </c>
      <c r="N33" s="43">
        <f t="shared" si="39"/>
        <v>0</v>
      </c>
      <c r="O33" s="43">
        <f t="shared" si="39"/>
        <v>0</v>
      </c>
      <c r="P33" s="43">
        <f t="shared" si="39"/>
        <v>0</v>
      </c>
      <c r="Q33" s="43">
        <f t="shared" si="39"/>
        <v>0</v>
      </c>
      <c r="R33" s="43">
        <f t="shared" si="39"/>
        <v>0</v>
      </c>
      <c r="S33" s="43">
        <f t="shared" si="39"/>
        <v>0</v>
      </c>
      <c r="T33" s="43">
        <f t="shared" si="39"/>
        <v>0</v>
      </c>
      <c r="U33" s="43">
        <f t="shared" si="39"/>
        <v>0</v>
      </c>
      <c r="V33" s="43">
        <f t="shared" si="39"/>
        <v>0</v>
      </c>
      <c r="W33" s="43">
        <f t="shared" si="39"/>
        <v>0</v>
      </c>
      <c r="X33" s="43">
        <f t="shared" si="39"/>
        <v>0</v>
      </c>
      <c r="Y33" s="43">
        <f t="shared" si="39"/>
        <v>0</v>
      </c>
      <c r="Z33" s="43">
        <f t="shared" si="39"/>
        <v>0</v>
      </c>
      <c r="AA33" s="43">
        <f t="shared" si="39"/>
        <v>0</v>
      </c>
      <c r="AB33" s="43">
        <f t="shared" si="39"/>
        <v>0</v>
      </c>
      <c r="AC33" s="43">
        <f t="shared" si="39"/>
        <v>0</v>
      </c>
      <c r="AD33" s="43">
        <f t="shared" si="39"/>
        <v>0</v>
      </c>
      <c r="AE33" s="43">
        <f t="shared" si="39"/>
        <v>0</v>
      </c>
      <c r="AF33" s="43">
        <f t="shared" si="39"/>
        <v>0</v>
      </c>
      <c r="AG33" s="43">
        <f t="shared" si="39"/>
        <v>0</v>
      </c>
      <c r="AH33" s="43">
        <f t="shared" ref="AH33:AZ33" si="41">SUM(AH30:AH32)</f>
        <v>0</v>
      </c>
      <c r="AI33" s="43">
        <f t="shared" si="41"/>
        <v>0</v>
      </c>
      <c r="AJ33" s="43">
        <f t="shared" si="41"/>
        <v>0</v>
      </c>
      <c r="AK33" s="43">
        <f t="shared" si="41"/>
        <v>0</v>
      </c>
      <c r="AL33" s="43">
        <f t="shared" si="41"/>
        <v>0</v>
      </c>
      <c r="AM33" s="43">
        <f t="shared" si="41"/>
        <v>0</v>
      </c>
      <c r="AN33" s="43">
        <f t="shared" si="41"/>
        <v>0</v>
      </c>
      <c r="AO33" s="43">
        <f t="shared" si="41"/>
        <v>0</v>
      </c>
      <c r="AP33" s="43">
        <f t="shared" si="41"/>
        <v>0</v>
      </c>
      <c r="AQ33" s="43">
        <f t="shared" si="41"/>
        <v>0</v>
      </c>
      <c r="AR33" s="43">
        <f t="shared" si="41"/>
        <v>0</v>
      </c>
      <c r="AS33" s="43">
        <f t="shared" si="41"/>
        <v>0</v>
      </c>
      <c r="AT33" s="43">
        <f t="shared" si="41"/>
        <v>0</v>
      </c>
      <c r="AU33" s="43">
        <f t="shared" si="41"/>
        <v>0</v>
      </c>
      <c r="AV33" s="43">
        <f t="shared" si="41"/>
        <v>0</v>
      </c>
      <c r="AW33" s="43">
        <f t="shared" si="41"/>
        <v>0</v>
      </c>
      <c r="AX33" s="43">
        <f t="shared" si="41"/>
        <v>0</v>
      </c>
      <c r="AY33" s="43">
        <f t="shared" si="41"/>
        <v>0</v>
      </c>
      <c r="AZ33" s="43">
        <f t="shared" si="41"/>
        <v>0</v>
      </c>
    </row>
    <row r="34" spans="1:52" s="38" customFormat="1" ht="21" x14ac:dyDescent="0.35">
      <c r="A34" s="4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row>
    <row r="35" spans="1:52" s="38" customFormat="1" ht="21" x14ac:dyDescent="0.35">
      <c r="A35" s="39" t="s">
        <v>33</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row>
    <row r="36" spans="1:52" s="38" customFormat="1" ht="21" x14ac:dyDescent="0.35">
      <c r="A36" s="41" t="s">
        <v>34</v>
      </c>
      <c r="C36" s="40">
        <f>'Piano Economico Finanziario'!C51</f>
        <v>0</v>
      </c>
      <c r="D36" s="40">
        <f>'Piano Economico Finanziario'!D51</f>
        <v>0</v>
      </c>
      <c r="E36" s="40">
        <f>C36</f>
        <v>0</v>
      </c>
      <c r="F36" s="40">
        <f t="shared" ref="F36:AG36" si="42">E36</f>
        <v>0</v>
      </c>
      <c r="G36" s="40">
        <f t="shared" si="42"/>
        <v>0</v>
      </c>
      <c r="H36" s="40">
        <f t="shared" si="42"/>
        <v>0</v>
      </c>
      <c r="I36" s="40">
        <f t="shared" si="42"/>
        <v>0</v>
      </c>
      <c r="J36" s="40">
        <f t="shared" si="42"/>
        <v>0</v>
      </c>
      <c r="K36" s="40">
        <f t="shared" si="42"/>
        <v>0</v>
      </c>
      <c r="L36" s="40">
        <f t="shared" si="42"/>
        <v>0</v>
      </c>
      <c r="M36" s="40">
        <f t="shared" si="42"/>
        <v>0</v>
      </c>
      <c r="N36" s="40">
        <f t="shared" si="42"/>
        <v>0</v>
      </c>
      <c r="O36" s="40">
        <f t="shared" si="42"/>
        <v>0</v>
      </c>
      <c r="P36" s="40">
        <f t="shared" si="42"/>
        <v>0</v>
      </c>
      <c r="Q36" s="40">
        <f t="shared" si="42"/>
        <v>0</v>
      </c>
      <c r="R36" s="40">
        <f t="shared" si="42"/>
        <v>0</v>
      </c>
      <c r="S36" s="40">
        <f t="shared" si="42"/>
        <v>0</v>
      </c>
      <c r="T36" s="40">
        <f t="shared" si="42"/>
        <v>0</v>
      </c>
      <c r="U36" s="40">
        <f t="shared" si="42"/>
        <v>0</v>
      </c>
      <c r="V36" s="40">
        <f t="shared" si="42"/>
        <v>0</v>
      </c>
      <c r="W36" s="40">
        <f t="shared" si="42"/>
        <v>0</v>
      </c>
      <c r="X36" s="40">
        <f t="shared" si="42"/>
        <v>0</v>
      </c>
      <c r="Y36" s="40">
        <f t="shared" si="42"/>
        <v>0</v>
      </c>
      <c r="Z36" s="40">
        <f t="shared" si="42"/>
        <v>0</v>
      </c>
      <c r="AA36" s="40">
        <f t="shared" si="42"/>
        <v>0</v>
      </c>
      <c r="AB36" s="40">
        <f t="shared" si="42"/>
        <v>0</v>
      </c>
      <c r="AC36" s="40">
        <f t="shared" si="42"/>
        <v>0</v>
      </c>
      <c r="AD36" s="40">
        <f t="shared" si="42"/>
        <v>0</v>
      </c>
      <c r="AE36" s="40">
        <f t="shared" si="42"/>
        <v>0</v>
      </c>
      <c r="AF36" s="40">
        <f t="shared" si="42"/>
        <v>0</v>
      </c>
      <c r="AG36" s="40">
        <f t="shared" si="42"/>
        <v>0</v>
      </c>
      <c r="AH36" s="40">
        <f t="shared" ref="AH36" si="43">AG36</f>
        <v>0</v>
      </c>
      <c r="AI36" s="40">
        <f t="shared" ref="AI36" si="44">AH36</f>
        <v>0</v>
      </c>
      <c r="AJ36" s="40">
        <f t="shared" ref="AJ36" si="45">AI36</f>
        <v>0</v>
      </c>
      <c r="AK36" s="40">
        <f t="shared" ref="AK36" si="46">AJ36</f>
        <v>0</v>
      </c>
      <c r="AL36" s="40">
        <f t="shared" ref="AL36" si="47">AK36</f>
        <v>0</v>
      </c>
      <c r="AM36" s="40">
        <f t="shared" ref="AM36" si="48">AL36</f>
        <v>0</v>
      </c>
      <c r="AN36" s="40">
        <f t="shared" ref="AN36" si="49">AM36</f>
        <v>0</v>
      </c>
      <c r="AO36" s="40">
        <f t="shared" ref="AO36" si="50">AN36</f>
        <v>0</v>
      </c>
      <c r="AP36" s="40">
        <f t="shared" ref="AP36" si="51">AO36</f>
        <v>0</v>
      </c>
      <c r="AQ36" s="40">
        <f t="shared" ref="AQ36" si="52">AP36</f>
        <v>0</v>
      </c>
      <c r="AR36" s="40">
        <f t="shared" ref="AR36" si="53">AQ36</f>
        <v>0</v>
      </c>
      <c r="AS36" s="40">
        <f t="shared" ref="AS36" si="54">AR36</f>
        <v>0</v>
      </c>
      <c r="AT36" s="40">
        <f t="shared" ref="AT36" si="55">AS36</f>
        <v>0</v>
      </c>
      <c r="AU36" s="40">
        <f t="shared" ref="AU36" si="56">AT36</f>
        <v>0</v>
      </c>
      <c r="AV36" s="40">
        <f t="shared" ref="AV36" si="57">AU36</f>
        <v>0</v>
      </c>
      <c r="AW36" s="40">
        <f t="shared" ref="AW36" si="58">AV36</f>
        <v>0</v>
      </c>
      <c r="AX36" s="40">
        <f t="shared" ref="AX36" si="59">AW36</f>
        <v>0</v>
      </c>
      <c r="AY36" s="40">
        <f t="shared" ref="AY36" si="60">AX36</f>
        <v>0</v>
      </c>
      <c r="AZ36" s="40">
        <f t="shared" ref="AZ36" si="61">AY36</f>
        <v>0</v>
      </c>
    </row>
    <row r="37" spans="1:52" s="38" customFormat="1" ht="21" x14ac:dyDescent="0.35">
      <c r="A37" s="41" t="s">
        <v>35</v>
      </c>
      <c r="C37" s="40">
        <f>'Piano Economico Finanziario'!C53</f>
        <v>0</v>
      </c>
      <c r="D37" s="40">
        <f>'Piano Economico Finanziario'!D53</f>
        <v>0</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row>
    <row r="38" spans="1:52" s="38" customFormat="1" ht="21" x14ac:dyDescent="0.35">
      <c r="A38" s="41" t="s">
        <v>36</v>
      </c>
      <c r="C38" s="40">
        <f>'Piano Economico Finanziario'!C19</f>
        <v>0</v>
      </c>
      <c r="D38" s="40">
        <f>'Piano Economico Finanziario'!D19</f>
        <v>0</v>
      </c>
      <c r="E38" s="40">
        <f>'Piano Economico Finanziario'!E19+C38</f>
        <v>0</v>
      </c>
      <c r="F38" s="40">
        <f>'Piano Economico Finanziario'!F19+E38</f>
        <v>0</v>
      </c>
      <c r="G38" s="40">
        <f>'Piano Economico Finanziario'!G19+F38</f>
        <v>0</v>
      </c>
      <c r="H38" s="40">
        <f>'Piano Economico Finanziario'!H19+G38</f>
        <v>0</v>
      </c>
      <c r="I38" s="40">
        <f>'Piano Economico Finanziario'!I19+H38</f>
        <v>0</v>
      </c>
      <c r="J38" s="40">
        <f>'Piano Economico Finanziario'!J19+I38</f>
        <v>0</v>
      </c>
      <c r="K38" s="40">
        <f>'Piano Economico Finanziario'!K19+J38</f>
        <v>0</v>
      </c>
      <c r="L38" s="40">
        <f>'Piano Economico Finanziario'!L19+K38</f>
        <v>0</v>
      </c>
      <c r="M38" s="40">
        <f>'Piano Economico Finanziario'!M19+L38</f>
        <v>0</v>
      </c>
      <c r="N38" s="40">
        <f>'Piano Economico Finanziario'!N19+M38</f>
        <v>0</v>
      </c>
      <c r="O38" s="40">
        <f>'Piano Economico Finanziario'!O19+N38</f>
        <v>0</v>
      </c>
      <c r="P38" s="40">
        <f>'Piano Economico Finanziario'!P19+O38</f>
        <v>0</v>
      </c>
      <c r="Q38" s="40">
        <f>'Piano Economico Finanziario'!Q19+P38</f>
        <v>0</v>
      </c>
      <c r="R38" s="40">
        <f>'Piano Economico Finanziario'!R19+Q38</f>
        <v>0</v>
      </c>
      <c r="S38" s="40">
        <f>'Piano Economico Finanziario'!S19+R38</f>
        <v>0</v>
      </c>
      <c r="T38" s="40">
        <f>'Piano Economico Finanziario'!T19+S38</f>
        <v>0</v>
      </c>
      <c r="U38" s="40">
        <f>'Piano Economico Finanziario'!U19+T38</f>
        <v>0</v>
      </c>
      <c r="V38" s="40">
        <f>'Piano Economico Finanziario'!V19+U38</f>
        <v>0</v>
      </c>
      <c r="W38" s="40">
        <f>'Piano Economico Finanziario'!W19+V38</f>
        <v>0</v>
      </c>
      <c r="X38" s="40">
        <f>'Piano Economico Finanziario'!X19+W38</f>
        <v>0</v>
      </c>
      <c r="Y38" s="40">
        <f>'Piano Economico Finanziario'!Y19+X38</f>
        <v>0</v>
      </c>
      <c r="Z38" s="40">
        <f>'Piano Economico Finanziario'!Z19+Y38</f>
        <v>0</v>
      </c>
      <c r="AA38" s="40">
        <f>'Piano Economico Finanziario'!AA19+Z38</f>
        <v>0</v>
      </c>
      <c r="AB38" s="40">
        <f>'Piano Economico Finanziario'!AB19+AA38</f>
        <v>0</v>
      </c>
      <c r="AC38" s="40">
        <f>'Piano Economico Finanziario'!AC19+AB38</f>
        <v>0</v>
      </c>
      <c r="AD38" s="40">
        <f>'Piano Economico Finanziario'!AD19+AC38</f>
        <v>0</v>
      </c>
      <c r="AE38" s="40">
        <f>'Piano Economico Finanziario'!AE19+AD38</f>
        <v>0</v>
      </c>
      <c r="AF38" s="40">
        <f>'Piano Economico Finanziario'!AF19+AE38</f>
        <v>0</v>
      </c>
      <c r="AG38" s="40">
        <f>'Piano Economico Finanziario'!AG19+AF38</f>
        <v>0</v>
      </c>
      <c r="AH38" s="40">
        <f>'Piano Economico Finanziario'!AH19+AG38</f>
        <v>0</v>
      </c>
      <c r="AI38" s="40">
        <f>'Piano Economico Finanziario'!AI19+AH38</f>
        <v>0</v>
      </c>
      <c r="AJ38" s="40">
        <f>'Piano Economico Finanziario'!AJ19+AI38</f>
        <v>0</v>
      </c>
      <c r="AK38" s="40">
        <f>'Piano Economico Finanziario'!AK19+AJ38</f>
        <v>0</v>
      </c>
      <c r="AL38" s="40">
        <f>'Piano Economico Finanziario'!AL19+AK38</f>
        <v>0</v>
      </c>
      <c r="AM38" s="40">
        <f>'Piano Economico Finanziario'!AM19+AL38</f>
        <v>0</v>
      </c>
      <c r="AN38" s="40">
        <f>'Piano Economico Finanziario'!AN19+AM38</f>
        <v>0</v>
      </c>
      <c r="AO38" s="40">
        <f>'Piano Economico Finanziario'!AO19+AN38</f>
        <v>0</v>
      </c>
      <c r="AP38" s="40">
        <f>'Piano Economico Finanziario'!AP19+AO38</f>
        <v>0</v>
      </c>
      <c r="AQ38" s="40">
        <f>'Piano Economico Finanziario'!AQ19+AP38</f>
        <v>0</v>
      </c>
      <c r="AR38" s="40">
        <f>'Piano Economico Finanziario'!AR19+AQ38</f>
        <v>0</v>
      </c>
      <c r="AS38" s="40">
        <f>'Piano Economico Finanziario'!AS19+AR38</f>
        <v>0</v>
      </c>
      <c r="AT38" s="40">
        <f>'Piano Economico Finanziario'!AT19+AS38</f>
        <v>0</v>
      </c>
      <c r="AU38" s="40">
        <f>'Piano Economico Finanziario'!AU19+AT38</f>
        <v>0</v>
      </c>
      <c r="AV38" s="40">
        <f>'Piano Economico Finanziario'!AV19+AU38</f>
        <v>0</v>
      </c>
      <c r="AW38" s="40">
        <f>'Piano Economico Finanziario'!AW19+AV38</f>
        <v>0</v>
      </c>
      <c r="AX38" s="40">
        <f>'Piano Economico Finanziario'!AX19+AW38</f>
        <v>0</v>
      </c>
      <c r="AY38" s="40">
        <f>'Piano Economico Finanziario'!AY19+AX38</f>
        <v>0</v>
      </c>
      <c r="AZ38" s="40">
        <f>'Piano Economico Finanziario'!AZ19+AY38</f>
        <v>0</v>
      </c>
    </row>
    <row r="39" spans="1:52" s="38" customFormat="1" ht="21" x14ac:dyDescent="0.35">
      <c r="A39" s="41" t="s">
        <v>37</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row>
    <row r="40" spans="1:52" s="38" customFormat="1" ht="21" x14ac:dyDescent="0.35">
      <c r="A40" s="41" t="s">
        <v>38</v>
      </c>
      <c r="C40" s="40">
        <f>-'Piano Economico Finanziario'!C85</f>
        <v>0</v>
      </c>
      <c r="D40" s="40">
        <f>-'Piano Economico Finanziario'!D85</f>
        <v>0</v>
      </c>
      <c r="E40" s="40">
        <f>-'Piano Economico Finanziario'!E85</f>
        <v>0</v>
      </c>
      <c r="F40" s="40">
        <f>-'Piano Economico Finanziario'!F85</f>
        <v>0</v>
      </c>
      <c r="G40" s="40">
        <f>-'Piano Economico Finanziario'!G85</f>
        <v>0</v>
      </c>
      <c r="H40" s="40">
        <f>-'Piano Economico Finanziario'!H85</f>
        <v>0</v>
      </c>
      <c r="I40" s="40">
        <f>-'Piano Economico Finanziario'!I85</f>
        <v>0</v>
      </c>
      <c r="J40" s="40">
        <f>-'Piano Economico Finanziario'!J85</f>
        <v>0</v>
      </c>
      <c r="K40" s="40">
        <f>-'Piano Economico Finanziario'!K85</f>
        <v>0</v>
      </c>
      <c r="L40" s="40">
        <f>-'Piano Economico Finanziario'!L85</f>
        <v>0</v>
      </c>
      <c r="M40" s="40">
        <f>-'Piano Economico Finanziario'!M85</f>
        <v>0</v>
      </c>
      <c r="N40" s="40">
        <f>-'Piano Economico Finanziario'!N85</f>
        <v>0</v>
      </c>
      <c r="O40" s="40">
        <f>-'Piano Economico Finanziario'!O85</f>
        <v>0</v>
      </c>
      <c r="P40" s="40">
        <f>-'Piano Economico Finanziario'!P85</f>
        <v>0</v>
      </c>
      <c r="Q40" s="40">
        <f>-'Piano Economico Finanziario'!Q85</f>
        <v>0</v>
      </c>
      <c r="R40" s="40">
        <f>-'Piano Economico Finanziario'!R85</f>
        <v>0</v>
      </c>
      <c r="S40" s="40">
        <f>-'Piano Economico Finanziario'!S85</f>
        <v>0</v>
      </c>
      <c r="T40" s="40">
        <f>-'Piano Economico Finanziario'!T85</f>
        <v>0</v>
      </c>
      <c r="U40" s="40">
        <f>-'Piano Economico Finanziario'!U85</f>
        <v>0</v>
      </c>
      <c r="V40" s="40">
        <f>-'Piano Economico Finanziario'!V85</f>
        <v>0</v>
      </c>
      <c r="W40" s="40">
        <f>-'Piano Economico Finanziario'!W85</f>
        <v>0</v>
      </c>
      <c r="X40" s="40">
        <f>-'Piano Economico Finanziario'!X85</f>
        <v>0</v>
      </c>
      <c r="Y40" s="40">
        <f>-'Piano Economico Finanziario'!Y85</f>
        <v>0</v>
      </c>
      <c r="Z40" s="40">
        <f>-'Piano Economico Finanziario'!Z85</f>
        <v>0</v>
      </c>
      <c r="AA40" s="40">
        <f>-'Piano Economico Finanziario'!AA85</f>
        <v>0</v>
      </c>
      <c r="AB40" s="40">
        <f>-'Piano Economico Finanziario'!AB85</f>
        <v>0</v>
      </c>
      <c r="AC40" s="40">
        <f>-'Piano Economico Finanziario'!AC85</f>
        <v>0</v>
      </c>
      <c r="AD40" s="40">
        <f>-'Piano Economico Finanziario'!AD85</f>
        <v>0</v>
      </c>
      <c r="AE40" s="40">
        <f>-'Piano Economico Finanziario'!AE85</f>
        <v>0</v>
      </c>
      <c r="AF40" s="40">
        <f>-'Piano Economico Finanziario'!AF85</f>
        <v>0</v>
      </c>
      <c r="AG40" s="40">
        <f>-'Piano Economico Finanziario'!AG85</f>
        <v>0</v>
      </c>
      <c r="AH40" s="40">
        <f>-'Piano Economico Finanziario'!AH85</f>
        <v>0</v>
      </c>
      <c r="AI40" s="40">
        <f>-'Piano Economico Finanziario'!AI85</f>
        <v>0</v>
      </c>
      <c r="AJ40" s="40">
        <f>-'Piano Economico Finanziario'!AJ85</f>
        <v>0</v>
      </c>
      <c r="AK40" s="40">
        <f>-'Piano Economico Finanziario'!AK85</f>
        <v>0</v>
      </c>
      <c r="AL40" s="40">
        <f>-'Piano Economico Finanziario'!AL85</f>
        <v>0</v>
      </c>
      <c r="AM40" s="40">
        <f>-'Piano Economico Finanziario'!AM85</f>
        <v>0</v>
      </c>
      <c r="AN40" s="40">
        <f>-'Piano Economico Finanziario'!AN85</f>
        <v>0</v>
      </c>
      <c r="AO40" s="40">
        <f>-'Piano Economico Finanziario'!AO85</f>
        <v>0</v>
      </c>
      <c r="AP40" s="40">
        <f>-'Piano Economico Finanziario'!AP85</f>
        <v>0</v>
      </c>
      <c r="AQ40" s="40">
        <f>-'Piano Economico Finanziario'!AQ85</f>
        <v>0</v>
      </c>
      <c r="AR40" s="40">
        <f>-'Piano Economico Finanziario'!AR85</f>
        <v>0</v>
      </c>
      <c r="AS40" s="40">
        <f>-'Piano Economico Finanziario'!AS85</f>
        <v>0</v>
      </c>
      <c r="AT40" s="40">
        <f>-'Piano Economico Finanziario'!AT85</f>
        <v>0</v>
      </c>
      <c r="AU40" s="40">
        <f>-'Piano Economico Finanziario'!AU85</f>
        <v>0</v>
      </c>
      <c r="AV40" s="40">
        <f>-'Piano Economico Finanziario'!AV85</f>
        <v>0</v>
      </c>
      <c r="AW40" s="40">
        <f>-'Piano Economico Finanziario'!AW85</f>
        <v>0</v>
      </c>
      <c r="AX40" s="40">
        <f>-'Piano Economico Finanziario'!AX85</f>
        <v>0</v>
      </c>
      <c r="AY40" s="40">
        <f>-'Piano Economico Finanziario'!AY85</f>
        <v>0</v>
      </c>
      <c r="AZ40" s="40">
        <f>-'Piano Economico Finanziario'!AZ85</f>
        <v>0</v>
      </c>
    </row>
    <row r="41" spans="1:52" s="38" customFormat="1" ht="21" x14ac:dyDescent="0.35">
      <c r="A41" s="37" t="s">
        <v>39</v>
      </c>
      <c r="C41" s="43">
        <f t="shared" ref="C41:AG41" si="62">SUM(C36:C40)</f>
        <v>0</v>
      </c>
      <c r="D41" s="43">
        <f t="shared" ref="D41" si="63">SUM(D36:D40)</f>
        <v>0</v>
      </c>
      <c r="E41" s="43">
        <f t="shared" si="62"/>
        <v>0</v>
      </c>
      <c r="F41" s="43">
        <f t="shared" si="62"/>
        <v>0</v>
      </c>
      <c r="G41" s="43">
        <f t="shared" si="62"/>
        <v>0</v>
      </c>
      <c r="H41" s="43">
        <f t="shared" si="62"/>
        <v>0</v>
      </c>
      <c r="I41" s="43">
        <f t="shared" si="62"/>
        <v>0</v>
      </c>
      <c r="J41" s="43">
        <f t="shared" si="62"/>
        <v>0</v>
      </c>
      <c r="K41" s="43">
        <f t="shared" si="62"/>
        <v>0</v>
      </c>
      <c r="L41" s="43">
        <f t="shared" si="62"/>
        <v>0</v>
      </c>
      <c r="M41" s="43">
        <f t="shared" si="62"/>
        <v>0</v>
      </c>
      <c r="N41" s="43">
        <f t="shared" si="62"/>
        <v>0</v>
      </c>
      <c r="O41" s="43">
        <f t="shared" si="62"/>
        <v>0</v>
      </c>
      <c r="P41" s="43">
        <f t="shared" si="62"/>
        <v>0</v>
      </c>
      <c r="Q41" s="43">
        <f t="shared" si="62"/>
        <v>0</v>
      </c>
      <c r="R41" s="43">
        <f t="shared" si="62"/>
        <v>0</v>
      </c>
      <c r="S41" s="43">
        <f t="shared" si="62"/>
        <v>0</v>
      </c>
      <c r="T41" s="43">
        <f t="shared" si="62"/>
        <v>0</v>
      </c>
      <c r="U41" s="43">
        <f t="shared" si="62"/>
        <v>0</v>
      </c>
      <c r="V41" s="43">
        <f t="shared" si="62"/>
        <v>0</v>
      </c>
      <c r="W41" s="43">
        <f t="shared" si="62"/>
        <v>0</v>
      </c>
      <c r="X41" s="43">
        <f t="shared" si="62"/>
        <v>0</v>
      </c>
      <c r="Y41" s="43">
        <f t="shared" si="62"/>
        <v>0</v>
      </c>
      <c r="Z41" s="43">
        <f t="shared" si="62"/>
        <v>0</v>
      </c>
      <c r="AA41" s="43">
        <f t="shared" si="62"/>
        <v>0</v>
      </c>
      <c r="AB41" s="43">
        <f t="shared" si="62"/>
        <v>0</v>
      </c>
      <c r="AC41" s="43">
        <f t="shared" si="62"/>
        <v>0</v>
      </c>
      <c r="AD41" s="43">
        <f t="shared" si="62"/>
        <v>0</v>
      </c>
      <c r="AE41" s="43">
        <f t="shared" si="62"/>
        <v>0</v>
      </c>
      <c r="AF41" s="43">
        <f t="shared" si="62"/>
        <v>0</v>
      </c>
      <c r="AG41" s="43">
        <f t="shared" si="62"/>
        <v>0</v>
      </c>
      <c r="AH41" s="43">
        <f t="shared" ref="AH41:AZ41" si="64">SUM(AH36:AH40)</f>
        <v>0</v>
      </c>
      <c r="AI41" s="43">
        <f t="shared" si="64"/>
        <v>0</v>
      </c>
      <c r="AJ41" s="43">
        <f t="shared" si="64"/>
        <v>0</v>
      </c>
      <c r="AK41" s="43">
        <f t="shared" si="64"/>
        <v>0</v>
      </c>
      <c r="AL41" s="43">
        <f t="shared" si="64"/>
        <v>0</v>
      </c>
      <c r="AM41" s="43">
        <f t="shared" si="64"/>
        <v>0</v>
      </c>
      <c r="AN41" s="43">
        <f t="shared" si="64"/>
        <v>0</v>
      </c>
      <c r="AO41" s="43">
        <f t="shared" si="64"/>
        <v>0</v>
      </c>
      <c r="AP41" s="43">
        <f t="shared" si="64"/>
        <v>0</v>
      </c>
      <c r="AQ41" s="43">
        <f t="shared" si="64"/>
        <v>0</v>
      </c>
      <c r="AR41" s="43">
        <f t="shared" si="64"/>
        <v>0</v>
      </c>
      <c r="AS41" s="43">
        <f t="shared" si="64"/>
        <v>0</v>
      </c>
      <c r="AT41" s="43">
        <f t="shared" si="64"/>
        <v>0</v>
      </c>
      <c r="AU41" s="43">
        <f t="shared" si="64"/>
        <v>0</v>
      </c>
      <c r="AV41" s="43">
        <f t="shared" si="64"/>
        <v>0</v>
      </c>
      <c r="AW41" s="43">
        <f t="shared" si="64"/>
        <v>0</v>
      </c>
      <c r="AX41" s="43">
        <f t="shared" si="64"/>
        <v>0</v>
      </c>
      <c r="AY41" s="43">
        <f t="shared" si="64"/>
        <v>0</v>
      </c>
      <c r="AZ41" s="43">
        <f t="shared" si="64"/>
        <v>0</v>
      </c>
    </row>
    <row r="42" spans="1:52" ht="18" customHeight="1" x14ac:dyDescent="0.25">
      <c r="A42" s="1"/>
      <c r="B42" s="1"/>
      <c r="C42" s="34"/>
      <c r="D42" s="34"/>
      <c r="E42" s="34"/>
      <c r="F42" s="34"/>
      <c r="G42" s="31"/>
      <c r="H42" s="31"/>
      <c r="I42" s="31"/>
      <c r="J42" s="31"/>
      <c r="K42" s="31"/>
    </row>
    <row r="43" spans="1:52" ht="18" customHeight="1" x14ac:dyDescent="0.25">
      <c r="C43" s="8"/>
      <c r="D43" s="8"/>
      <c r="E43" s="8"/>
      <c r="K43" s="8"/>
    </row>
    <row r="45" spans="1:52" s="11" customFormat="1" ht="36.75" customHeight="1" thickBot="1" x14ac:dyDescent="0.3">
      <c r="A45" s="75" t="s">
        <v>47</v>
      </c>
      <c r="B45" s="76" t="s">
        <v>27</v>
      </c>
      <c r="C45" s="77">
        <f>C1</f>
        <v>1</v>
      </c>
      <c r="D45" s="77">
        <v>2</v>
      </c>
      <c r="E45" s="77">
        <f t="shared" ref="E45:AZ45" si="65">E1</f>
        <v>3</v>
      </c>
      <c r="F45" s="77">
        <f t="shared" si="65"/>
        <v>4</v>
      </c>
      <c r="G45" s="77">
        <f t="shared" si="65"/>
        <v>5</v>
      </c>
      <c r="H45" s="77">
        <f t="shared" si="65"/>
        <v>6</v>
      </c>
      <c r="I45" s="77">
        <f t="shared" si="65"/>
        <v>7</v>
      </c>
      <c r="J45" s="77">
        <f t="shared" si="65"/>
        <v>8</v>
      </c>
      <c r="K45" s="77">
        <f t="shared" si="65"/>
        <v>9</v>
      </c>
      <c r="L45" s="77">
        <f t="shared" si="65"/>
        <v>10</v>
      </c>
      <c r="M45" s="77">
        <f t="shared" si="65"/>
        <v>11</v>
      </c>
      <c r="N45" s="77">
        <f t="shared" si="65"/>
        <v>12</v>
      </c>
      <c r="O45" s="77">
        <f t="shared" si="65"/>
        <v>13</v>
      </c>
      <c r="P45" s="77">
        <f t="shared" si="65"/>
        <v>14</v>
      </c>
      <c r="Q45" s="77">
        <f t="shared" si="65"/>
        <v>15</v>
      </c>
      <c r="R45" s="77">
        <f t="shared" si="65"/>
        <v>16</v>
      </c>
      <c r="S45" s="77">
        <f t="shared" si="65"/>
        <v>17</v>
      </c>
      <c r="T45" s="77">
        <f t="shared" si="65"/>
        <v>18</v>
      </c>
      <c r="U45" s="77">
        <f t="shared" si="65"/>
        <v>19</v>
      </c>
      <c r="V45" s="77">
        <f t="shared" si="65"/>
        <v>20</v>
      </c>
      <c r="W45" s="77">
        <f t="shared" si="65"/>
        <v>21</v>
      </c>
      <c r="X45" s="77">
        <f t="shared" si="65"/>
        <v>22</v>
      </c>
      <c r="Y45" s="77">
        <f t="shared" si="65"/>
        <v>23</v>
      </c>
      <c r="Z45" s="77">
        <f t="shared" si="65"/>
        <v>24</v>
      </c>
      <c r="AA45" s="77">
        <f t="shared" si="65"/>
        <v>25</v>
      </c>
      <c r="AB45" s="77">
        <f t="shared" si="65"/>
        <v>26</v>
      </c>
      <c r="AC45" s="77">
        <f t="shared" si="65"/>
        <v>27</v>
      </c>
      <c r="AD45" s="77">
        <f t="shared" si="65"/>
        <v>28</v>
      </c>
      <c r="AE45" s="77">
        <f t="shared" si="65"/>
        <v>29</v>
      </c>
      <c r="AF45" s="77">
        <f t="shared" si="65"/>
        <v>30</v>
      </c>
      <c r="AG45" s="77">
        <f t="shared" si="65"/>
        <v>31</v>
      </c>
      <c r="AH45" s="77">
        <f t="shared" si="65"/>
        <v>32</v>
      </c>
      <c r="AI45" s="77">
        <f t="shared" si="65"/>
        <v>33</v>
      </c>
      <c r="AJ45" s="77">
        <f t="shared" si="65"/>
        <v>34</v>
      </c>
      <c r="AK45" s="77">
        <f t="shared" si="65"/>
        <v>35</v>
      </c>
      <c r="AL45" s="77">
        <f t="shared" si="65"/>
        <v>36</v>
      </c>
      <c r="AM45" s="77">
        <f t="shared" si="65"/>
        <v>37</v>
      </c>
      <c r="AN45" s="77">
        <f t="shared" si="65"/>
        <v>38</v>
      </c>
      <c r="AO45" s="77">
        <f t="shared" si="65"/>
        <v>39</v>
      </c>
      <c r="AP45" s="77">
        <f t="shared" si="65"/>
        <v>40</v>
      </c>
      <c r="AQ45" s="77">
        <f t="shared" si="65"/>
        <v>41</v>
      </c>
      <c r="AR45" s="77">
        <f t="shared" si="65"/>
        <v>42</v>
      </c>
      <c r="AS45" s="77">
        <f t="shared" si="65"/>
        <v>43</v>
      </c>
      <c r="AT45" s="77">
        <f t="shared" si="65"/>
        <v>44</v>
      </c>
      <c r="AU45" s="77">
        <f t="shared" si="65"/>
        <v>45</v>
      </c>
      <c r="AV45" s="77">
        <f t="shared" si="65"/>
        <v>46</v>
      </c>
      <c r="AW45" s="77">
        <f t="shared" si="65"/>
        <v>47</v>
      </c>
      <c r="AX45" s="77">
        <f t="shared" si="65"/>
        <v>48</v>
      </c>
      <c r="AY45" s="77">
        <f t="shared" si="65"/>
        <v>49</v>
      </c>
      <c r="AZ45" s="77">
        <f t="shared" si="65"/>
        <v>50</v>
      </c>
    </row>
    <row r="46" spans="1:52" s="17" customFormat="1" ht="46.5" customHeight="1" x14ac:dyDescent="0.35">
      <c r="A46" s="74" t="s">
        <v>5</v>
      </c>
      <c r="B46" s="1"/>
      <c r="C46" s="2"/>
      <c r="D46" s="2"/>
      <c r="E46" s="2">
        <f t="shared" ref="E46:AG46" si="66">+E9</f>
        <v>0</v>
      </c>
      <c r="F46" s="2">
        <f t="shared" si="66"/>
        <v>0</v>
      </c>
      <c r="G46" s="2">
        <f t="shared" si="66"/>
        <v>0</v>
      </c>
      <c r="H46" s="2">
        <f t="shared" si="66"/>
        <v>0</v>
      </c>
      <c r="I46" s="2">
        <f t="shared" si="66"/>
        <v>0</v>
      </c>
      <c r="J46" s="2">
        <f t="shared" si="66"/>
        <v>0</v>
      </c>
      <c r="K46" s="2">
        <f t="shared" si="66"/>
        <v>0</v>
      </c>
      <c r="L46" s="2">
        <f t="shared" si="66"/>
        <v>0</v>
      </c>
      <c r="M46" s="2">
        <f t="shared" si="66"/>
        <v>0</v>
      </c>
      <c r="N46" s="2">
        <f t="shared" si="66"/>
        <v>0</v>
      </c>
      <c r="O46" s="2">
        <f t="shared" si="66"/>
        <v>0</v>
      </c>
      <c r="P46" s="2">
        <f t="shared" si="66"/>
        <v>0</v>
      </c>
      <c r="Q46" s="2">
        <f t="shared" si="66"/>
        <v>0</v>
      </c>
      <c r="R46" s="2">
        <f t="shared" si="66"/>
        <v>0</v>
      </c>
      <c r="S46" s="2">
        <f t="shared" si="66"/>
        <v>0</v>
      </c>
      <c r="T46" s="2">
        <f t="shared" si="66"/>
        <v>0</v>
      </c>
      <c r="U46" s="2">
        <f t="shared" si="66"/>
        <v>0</v>
      </c>
      <c r="V46" s="2">
        <f t="shared" si="66"/>
        <v>0</v>
      </c>
      <c r="W46" s="2">
        <f t="shared" si="66"/>
        <v>0</v>
      </c>
      <c r="X46" s="2">
        <f t="shared" si="66"/>
        <v>0</v>
      </c>
      <c r="Y46" s="2">
        <f t="shared" si="66"/>
        <v>0</v>
      </c>
      <c r="Z46" s="2">
        <f t="shared" si="66"/>
        <v>0</v>
      </c>
      <c r="AA46" s="2">
        <f t="shared" si="66"/>
        <v>0</v>
      </c>
      <c r="AB46" s="2">
        <f t="shared" si="66"/>
        <v>0</v>
      </c>
      <c r="AC46" s="2">
        <f t="shared" si="66"/>
        <v>0</v>
      </c>
      <c r="AD46" s="2">
        <f t="shared" si="66"/>
        <v>0</v>
      </c>
      <c r="AE46" s="2">
        <f t="shared" si="66"/>
        <v>0</v>
      </c>
      <c r="AF46" s="2">
        <f t="shared" si="66"/>
        <v>0</v>
      </c>
      <c r="AG46" s="2">
        <f t="shared" si="66"/>
        <v>0</v>
      </c>
      <c r="AH46" s="2">
        <f t="shared" ref="AH46:AZ46" si="67">+AH9</f>
        <v>0</v>
      </c>
      <c r="AI46" s="2">
        <f t="shared" si="67"/>
        <v>0</v>
      </c>
      <c r="AJ46" s="2">
        <f t="shared" si="67"/>
        <v>0</v>
      </c>
      <c r="AK46" s="2">
        <f t="shared" si="67"/>
        <v>0</v>
      </c>
      <c r="AL46" s="2">
        <f t="shared" si="67"/>
        <v>0</v>
      </c>
      <c r="AM46" s="2">
        <f t="shared" si="67"/>
        <v>0</v>
      </c>
      <c r="AN46" s="2">
        <f t="shared" si="67"/>
        <v>0</v>
      </c>
      <c r="AO46" s="2">
        <f t="shared" si="67"/>
        <v>0</v>
      </c>
      <c r="AP46" s="2">
        <f t="shared" si="67"/>
        <v>0</v>
      </c>
      <c r="AQ46" s="2">
        <f t="shared" si="67"/>
        <v>0</v>
      </c>
      <c r="AR46" s="2">
        <f t="shared" si="67"/>
        <v>0</v>
      </c>
      <c r="AS46" s="2">
        <f t="shared" si="67"/>
        <v>0</v>
      </c>
      <c r="AT46" s="2">
        <f t="shared" si="67"/>
        <v>0</v>
      </c>
      <c r="AU46" s="2">
        <f t="shared" si="67"/>
        <v>0</v>
      </c>
      <c r="AV46" s="2">
        <f t="shared" si="67"/>
        <v>0</v>
      </c>
      <c r="AW46" s="2">
        <f t="shared" si="67"/>
        <v>0</v>
      </c>
      <c r="AX46" s="2">
        <f t="shared" si="67"/>
        <v>0</v>
      </c>
      <c r="AY46" s="2">
        <f t="shared" si="67"/>
        <v>0</v>
      </c>
      <c r="AZ46" s="2">
        <f t="shared" si="67"/>
        <v>0</v>
      </c>
    </row>
    <row r="47" spans="1:52" ht="22.5" customHeight="1" x14ac:dyDescent="0.35">
      <c r="A47" s="46" t="s">
        <v>59</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1:52" ht="22.5" customHeight="1" x14ac:dyDescent="0.35">
      <c r="A48" s="46" t="s">
        <v>51</v>
      </c>
      <c r="C48" s="8"/>
      <c r="D48" s="8"/>
      <c r="E48" s="9">
        <f>E11</f>
        <v>0</v>
      </c>
      <c r="F48" s="9">
        <f t="shared" ref="F48:AG48" si="68">F11</f>
        <v>0</v>
      </c>
      <c r="G48" s="9">
        <f t="shared" si="68"/>
        <v>0</v>
      </c>
      <c r="H48" s="9">
        <f t="shared" si="68"/>
        <v>0</v>
      </c>
      <c r="I48" s="9">
        <f t="shared" si="68"/>
        <v>0</v>
      </c>
      <c r="J48" s="9">
        <f t="shared" si="68"/>
        <v>0</v>
      </c>
      <c r="K48" s="9">
        <f t="shared" si="68"/>
        <v>0</v>
      </c>
      <c r="L48" s="9">
        <f t="shared" si="68"/>
        <v>0</v>
      </c>
      <c r="M48" s="9">
        <f t="shared" si="68"/>
        <v>0</v>
      </c>
      <c r="N48" s="9">
        <f t="shared" si="68"/>
        <v>0</v>
      </c>
      <c r="O48" s="9">
        <f t="shared" si="68"/>
        <v>0</v>
      </c>
      <c r="P48" s="9">
        <f t="shared" si="68"/>
        <v>0</v>
      </c>
      <c r="Q48" s="9">
        <f t="shared" si="68"/>
        <v>0</v>
      </c>
      <c r="R48" s="9">
        <f t="shared" si="68"/>
        <v>0</v>
      </c>
      <c r="S48" s="9">
        <f t="shared" si="68"/>
        <v>0</v>
      </c>
      <c r="T48" s="9">
        <f t="shared" si="68"/>
        <v>0</v>
      </c>
      <c r="U48" s="9">
        <f t="shared" si="68"/>
        <v>0</v>
      </c>
      <c r="V48" s="9">
        <f t="shared" si="68"/>
        <v>0</v>
      </c>
      <c r="W48" s="9">
        <f t="shared" si="68"/>
        <v>0</v>
      </c>
      <c r="X48" s="9">
        <f t="shared" si="68"/>
        <v>0</v>
      </c>
      <c r="Y48" s="9">
        <f t="shared" si="68"/>
        <v>0</v>
      </c>
      <c r="Z48" s="9">
        <f t="shared" si="68"/>
        <v>0</v>
      </c>
      <c r="AA48" s="9">
        <f t="shared" si="68"/>
        <v>0</v>
      </c>
      <c r="AB48" s="9">
        <f t="shared" si="68"/>
        <v>0</v>
      </c>
      <c r="AC48" s="9">
        <f t="shared" si="68"/>
        <v>0</v>
      </c>
      <c r="AD48" s="9">
        <f t="shared" si="68"/>
        <v>0</v>
      </c>
      <c r="AE48" s="9">
        <f t="shared" si="68"/>
        <v>0</v>
      </c>
      <c r="AF48" s="9">
        <f t="shared" si="68"/>
        <v>0</v>
      </c>
      <c r="AG48" s="9">
        <f t="shared" si="68"/>
        <v>0</v>
      </c>
      <c r="AH48" s="9">
        <f t="shared" ref="AH48:AZ48" si="69">AH11</f>
        <v>0</v>
      </c>
      <c r="AI48" s="9">
        <f t="shared" si="69"/>
        <v>0</v>
      </c>
      <c r="AJ48" s="9">
        <f t="shared" si="69"/>
        <v>0</v>
      </c>
      <c r="AK48" s="9">
        <f t="shared" si="69"/>
        <v>0</v>
      </c>
      <c r="AL48" s="9">
        <f t="shared" si="69"/>
        <v>0</v>
      </c>
      <c r="AM48" s="9">
        <f t="shared" si="69"/>
        <v>0</v>
      </c>
      <c r="AN48" s="9">
        <f t="shared" si="69"/>
        <v>0</v>
      </c>
      <c r="AO48" s="9">
        <f t="shared" si="69"/>
        <v>0</v>
      </c>
      <c r="AP48" s="9">
        <f t="shared" si="69"/>
        <v>0</v>
      </c>
      <c r="AQ48" s="9">
        <f t="shared" si="69"/>
        <v>0</v>
      </c>
      <c r="AR48" s="9">
        <f t="shared" si="69"/>
        <v>0</v>
      </c>
      <c r="AS48" s="9">
        <f t="shared" si="69"/>
        <v>0</v>
      </c>
      <c r="AT48" s="9">
        <f t="shared" si="69"/>
        <v>0</v>
      </c>
      <c r="AU48" s="9">
        <f t="shared" si="69"/>
        <v>0</v>
      </c>
      <c r="AV48" s="9">
        <f t="shared" si="69"/>
        <v>0</v>
      </c>
      <c r="AW48" s="9">
        <f t="shared" si="69"/>
        <v>0</v>
      </c>
      <c r="AX48" s="9">
        <f t="shared" si="69"/>
        <v>0</v>
      </c>
      <c r="AY48" s="9">
        <f t="shared" si="69"/>
        <v>0</v>
      </c>
      <c r="AZ48" s="9">
        <f t="shared" si="69"/>
        <v>0</v>
      </c>
    </row>
    <row r="49" spans="1:52" ht="22.5" customHeight="1" x14ac:dyDescent="0.35">
      <c r="A49" s="46" t="s">
        <v>58</v>
      </c>
      <c r="F49" s="9"/>
      <c r="G49" s="9"/>
      <c r="H49" s="9"/>
      <c r="I49" s="9"/>
      <c r="J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row>
    <row r="50" spans="1:52" ht="22.5" customHeight="1" thickBot="1" x14ac:dyDescent="0.4">
      <c r="A50" s="6" t="s">
        <v>6</v>
      </c>
      <c r="B50" s="44"/>
      <c r="C50" s="45">
        <f t="shared" ref="C50" si="70">+C46+C47+C49+C48</f>
        <v>0</v>
      </c>
      <c r="D50" s="45">
        <f t="shared" ref="D50" si="71">+D46+D47+D49+D48</f>
        <v>0</v>
      </c>
      <c r="E50" s="45">
        <f t="shared" ref="E50:AG50" si="72">+E46+E47+E49+E48</f>
        <v>0</v>
      </c>
      <c r="F50" s="45">
        <f t="shared" si="72"/>
        <v>0</v>
      </c>
      <c r="G50" s="45">
        <f t="shared" si="72"/>
        <v>0</v>
      </c>
      <c r="H50" s="45">
        <f t="shared" si="72"/>
        <v>0</v>
      </c>
      <c r="I50" s="45">
        <f t="shared" si="72"/>
        <v>0</v>
      </c>
      <c r="J50" s="45">
        <f t="shared" si="72"/>
        <v>0</v>
      </c>
      <c r="K50" s="45">
        <f t="shared" si="72"/>
        <v>0</v>
      </c>
      <c r="L50" s="45">
        <f t="shared" si="72"/>
        <v>0</v>
      </c>
      <c r="M50" s="45">
        <f t="shared" si="72"/>
        <v>0</v>
      </c>
      <c r="N50" s="45">
        <f>+N46+N47+N49+N48</f>
        <v>0</v>
      </c>
      <c r="O50" s="45">
        <f t="shared" si="72"/>
        <v>0</v>
      </c>
      <c r="P50" s="45">
        <f t="shared" si="72"/>
        <v>0</v>
      </c>
      <c r="Q50" s="45">
        <f t="shared" si="72"/>
        <v>0</v>
      </c>
      <c r="R50" s="45">
        <f t="shared" si="72"/>
        <v>0</v>
      </c>
      <c r="S50" s="45">
        <f t="shared" si="72"/>
        <v>0</v>
      </c>
      <c r="T50" s="45">
        <f t="shared" si="72"/>
        <v>0</v>
      </c>
      <c r="U50" s="45">
        <f t="shared" si="72"/>
        <v>0</v>
      </c>
      <c r="V50" s="45">
        <f t="shared" si="72"/>
        <v>0</v>
      </c>
      <c r="W50" s="45">
        <f t="shared" si="72"/>
        <v>0</v>
      </c>
      <c r="X50" s="45">
        <f t="shared" si="72"/>
        <v>0</v>
      </c>
      <c r="Y50" s="45">
        <f t="shared" si="72"/>
        <v>0</v>
      </c>
      <c r="Z50" s="45">
        <f t="shared" si="72"/>
        <v>0</v>
      </c>
      <c r="AA50" s="45">
        <f t="shared" si="72"/>
        <v>0</v>
      </c>
      <c r="AB50" s="45">
        <f t="shared" si="72"/>
        <v>0</v>
      </c>
      <c r="AC50" s="45">
        <f t="shared" si="72"/>
        <v>0</v>
      </c>
      <c r="AD50" s="45">
        <f t="shared" si="72"/>
        <v>0</v>
      </c>
      <c r="AE50" s="45">
        <f t="shared" si="72"/>
        <v>0</v>
      </c>
      <c r="AF50" s="45">
        <f t="shared" si="72"/>
        <v>0</v>
      </c>
      <c r="AG50" s="45">
        <f t="shared" si="72"/>
        <v>0</v>
      </c>
      <c r="AH50" s="45">
        <f t="shared" ref="AH50:AZ50" si="73">+AH46+AH47+AH49+AH48</f>
        <v>0</v>
      </c>
      <c r="AI50" s="45">
        <f t="shared" si="73"/>
        <v>0</v>
      </c>
      <c r="AJ50" s="45">
        <f t="shared" si="73"/>
        <v>0</v>
      </c>
      <c r="AK50" s="45">
        <f t="shared" si="73"/>
        <v>0</v>
      </c>
      <c r="AL50" s="45">
        <f t="shared" si="73"/>
        <v>0</v>
      </c>
      <c r="AM50" s="45">
        <f t="shared" si="73"/>
        <v>0</v>
      </c>
      <c r="AN50" s="45">
        <f t="shared" si="73"/>
        <v>0</v>
      </c>
      <c r="AO50" s="45">
        <f t="shared" si="73"/>
        <v>0</v>
      </c>
      <c r="AP50" s="45">
        <f t="shared" si="73"/>
        <v>0</v>
      </c>
      <c r="AQ50" s="45">
        <f t="shared" si="73"/>
        <v>0</v>
      </c>
      <c r="AR50" s="45">
        <f t="shared" si="73"/>
        <v>0</v>
      </c>
      <c r="AS50" s="45">
        <f t="shared" si="73"/>
        <v>0</v>
      </c>
      <c r="AT50" s="45">
        <f t="shared" si="73"/>
        <v>0</v>
      </c>
      <c r="AU50" s="45">
        <f t="shared" si="73"/>
        <v>0</v>
      </c>
      <c r="AV50" s="45">
        <f t="shared" si="73"/>
        <v>0</v>
      </c>
      <c r="AW50" s="45">
        <f t="shared" si="73"/>
        <v>0</v>
      </c>
      <c r="AX50" s="45">
        <f t="shared" si="73"/>
        <v>0</v>
      </c>
      <c r="AY50" s="45">
        <f t="shared" si="73"/>
        <v>0</v>
      </c>
      <c r="AZ50" s="45">
        <f t="shared" si="73"/>
        <v>0</v>
      </c>
    </row>
    <row r="51" spans="1:52" ht="22.5" customHeight="1" thickTop="1" x14ac:dyDescent="0.35">
      <c r="A51" s="46" t="s">
        <v>57</v>
      </c>
      <c r="C51" s="47"/>
      <c r="D51" s="47"/>
      <c r="E51" s="47"/>
      <c r="F51" s="9"/>
      <c r="G51" s="9"/>
      <c r="H51" s="9"/>
      <c r="I51" s="9"/>
      <c r="J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row>
    <row r="52" spans="1:52" ht="22.5" customHeight="1" x14ac:dyDescent="0.35">
      <c r="A52" s="46" t="s">
        <v>7</v>
      </c>
      <c r="C52" s="47"/>
      <c r="D52" s="47"/>
      <c r="E52" s="47"/>
      <c r="F52" s="9"/>
      <c r="G52" s="9"/>
      <c r="H52" s="9"/>
      <c r="I52" s="9"/>
      <c r="J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row>
    <row r="53" spans="1:52" ht="22.5" customHeight="1" x14ac:dyDescent="0.35">
      <c r="A53" s="46" t="s">
        <v>50</v>
      </c>
      <c r="C53" s="47"/>
      <c r="D53" s="47"/>
      <c r="E53" s="47"/>
      <c r="F53" s="9"/>
      <c r="G53" s="9"/>
      <c r="H53" s="9"/>
      <c r="I53" s="9"/>
      <c r="J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row>
    <row r="54" spans="1:52" ht="22.5" customHeight="1" x14ac:dyDescent="0.35">
      <c r="A54" s="46" t="s">
        <v>24</v>
      </c>
      <c r="C54" s="9">
        <f>+C17+C18+C21</f>
        <v>0</v>
      </c>
      <c r="D54" s="9">
        <f t="shared" ref="D54:AG54" si="74">+D17+D18+D21</f>
        <v>0</v>
      </c>
      <c r="E54" s="9">
        <f t="shared" si="74"/>
        <v>0</v>
      </c>
      <c r="F54" s="9">
        <f t="shared" si="74"/>
        <v>0</v>
      </c>
      <c r="G54" s="9">
        <f t="shared" si="74"/>
        <v>0</v>
      </c>
      <c r="H54" s="9">
        <f t="shared" si="74"/>
        <v>0</v>
      </c>
      <c r="I54" s="9">
        <f t="shared" si="74"/>
        <v>0</v>
      </c>
      <c r="J54" s="9">
        <f t="shared" si="74"/>
        <v>0</v>
      </c>
      <c r="K54" s="9">
        <f t="shared" si="74"/>
        <v>0</v>
      </c>
      <c r="L54" s="9">
        <f t="shared" si="74"/>
        <v>0</v>
      </c>
      <c r="M54" s="9">
        <f t="shared" si="74"/>
        <v>0</v>
      </c>
      <c r="N54" s="9">
        <f t="shared" si="74"/>
        <v>0</v>
      </c>
      <c r="O54" s="9">
        <f t="shared" si="74"/>
        <v>0</v>
      </c>
      <c r="P54" s="9">
        <f t="shared" si="74"/>
        <v>0</v>
      </c>
      <c r="Q54" s="9">
        <f t="shared" si="74"/>
        <v>0</v>
      </c>
      <c r="R54" s="9">
        <f t="shared" si="74"/>
        <v>0</v>
      </c>
      <c r="S54" s="9">
        <f t="shared" si="74"/>
        <v>0</v>
      </c>
      <c r="T54" s="9">
        <f t="shared" si="74"/>
        <v>0</v>
      </c>
      <c r="U54" s="9">
        <f t="shared" si="74"/>
        <v>0</v>
      </c>
      <c r="V54" s="9">
        <f t="shared" si="74"/>
        <v>0</v>
      </c>
      <c r="W54" s="9">
        <f t="shared" si="74"/>
        <v>0</v>
      </c>
      <c r="X54" s="9">
        <f t="shared" si="74"/>
        <v>0</v>
      </c>
      <c r="Y54" s="9">
        <f t="shared" si="74"/>
        <v>0</v>
      </c>
      <c r="Z54" s="9">
        <f t="shared" si="74"/>
        <v>0</v>
      </c>
      <c r="AA54" s="9">
        <f t="shared" si="74"/>
        <v>0</v>
      </c>
      <c r="AB54" s="9">
        <f t="shared" si="74"/>
        <v>0</v>
      </c>
      <c r="AC54" s="9">
        <f t="shared" si="74"/>
        <v>0</v>
      </c>
      <c r="AD54" s="9">
        <f t="shared" si="74"/>
        <v>0</v>
      </c>
      <c r="AE54" s="9">
        <f t="shared" si="74"/>
        <v>0</v>
      </c>
      <c r="AF54" s="9">
        <f t="shared" si="74"/>
        <v>0</v>
      </c>
      <c r="AG54" s="9">
        <f t="shared" si="74"/>
        <v>0</v>
      </c>
      <c r="AH54" s="9">
        <f t="shared" ref="AH54:AZ54" si="75">+AH17+AH18+AH21</f>
        <v>0</v>
      </c>
      <c r="AI54" s="9">
        <f t="shared" si="75"/>
        <v>0</v>
      </c>
      <c r="AJ54" s="9">
        <f t="shared" si="75"/>
        <v>0</v>
      </c>
      <c r="AK54" s="9">
        <f t="shared" si="75"/>
        <v>0</v>
      </c>
      <c r="AL54" s="9">
        <f t="shared" si="75"/>
        <v>0</v>
      </c>
      <c r="AM54" s="9">
        <f t="shared" si="75"/>
        <v>0</v>
      </c>
      <c r="AN54" s="9">
        <f t="shared" si="75"/>
        <v>0</v>
      </c>
      <c r="AO54" s="9">
        <f t="shared" si="75"/>
        <v>0</v>
      </c>
      <c r="AP54" s="9">
        <f t="shared" si="75"/>
        <v>0</v>
      </c>
      <c r="AQ54" s="9">
        <f t="shared" si="75"/>
        <v>0</v>
      </c>
      <c r="AR54" s="9">
        <f t="shared" si="75"/>
        <v>0</v>
      </c>
      <c r="AS54" s="9">
        <f t="shared" si="75"/>
        <v>0</v>
      </c>
      <c r="AT54" s="9">
        <f t="shared" si="75"/>
        <v>0</v>
      </c>
      <c r="AU54" s="9">
        <f t="shared" si="75"/>
        <v>0</v>
      </c>
      <c r="AV54" s="9">
        <f t="shared" si="75"/>
        <v>0</v>
      </c>
      <c r="AW54" s="9">
        <f t="shared" si="75"/>
        <v>0</v>
      </c>
      <c r="AX54" s="9">
        <f t="shared" si="75"/>
        <v>0</v>
      </c>
      <c r="AY54" s="9">
        <f t="shared" si="75"/>
        <v>0</v>
      </c>
      <c r="AZ54" s="9">
        <f t="shared" si="75"/>
        <v>0</v>
      </c>
    </row>
    <row r="55" spans="1:52" ht="22.5" customHeight="1" thickBot="1" x14ac:dyDescent="0.4">
      <c r="A55" s="6" t="s">
        <v>46</v>
      </c>
      <c r="B55" s="44"/>
      <c r="C55" s="45">
        <f t="shared" ref="C55:K55" si="76">+C50+C51+C52+C53-C54</f>
        <v>0</v>
      </c>
      <c r="D55" s="45">
        <f t="shared" si="76"/>
        <v>0</v>
      </c>
      <c r="E55" s="45">
        <f t="shared" si="76"/>
        <v>0</v>
      </c>
      <c r="F55" s="45">
        <f t="shared" si="76"/>
        <v>0</v>
      </c>
      <c r="G55" s="45">
        <f t="shared" si="76"/>
        <v>0</v>
      </c>
      <c r="H55" s="45">
        <f t="shared" si="76"/>
        <v>0</v>
      </c>
      <c r="I55" s="45">
        <f t="shared" si="76"/>
        <v>0</v>
      </c>
      <c r="J55" s="45">
        <f t="shared" si="76"/>
        <v>0</v>
      </c>
      <c r="K55" s="45">
        <f t="shared" si="76"/>
        <v>0</v>
      </c>
      <c r="L55" s="45">
        <f t="shared" ref="L55:AG55" si="77">+L50+L51+L52+L53-L54</f>
        <v>0</v>
      </c>
      <c r="M55" s="45">
        <f t="shared" si="77"/>
        <v>0</v>
      </c>
      <c r="N55" s="45">
        <f t="shared" si="77"/>
        <v>0</v>
      </c>
      <c r="O55" s="45">
        <f t="shared" si="77"/>
        <v>0</v>
      </c>
      <c r="P55" s="45">
        <f t="shared" si="77"/>
        <v>0</v>
      </c>
      <c r="Q55" s="45">
        <f t="shared" si="77"/>
        <v>0</v>
      </c>
      <c r="R55" s="45">
        <f t="shared" si="77"/>
        <v>0</v>
      </c>
      <c r="S55" s="45">
        <f t="shared" si="77"/>
        <v>0</v>
      </c>
      <c r="T55" s="45">
        <f t="shared" si="77"/>
        <v>0</v>
      </c>
      <c r="U55" s="45">
        <f t="shared" si="77"/>
        <v>0</v>
      </c>
      <c r="V55" s="45">
        <f t="shared" si="77"/>
        <v>0</v>
      </c>
      <c r="W55" s="45">
        <f t="shared" si="77"/>
        <v>0</v>
      </c>
      <c r="X55" s="45">
        <f t="shared" si="77"/>
        <v>0</v>
      </c>
      <c r="Y55" s="45">
        <f t="shared" si="77"/>
        <v>0</v>
      </c>
      <c r="Z55" s="45">
        <f t="shared" si="77"/>
        <v>0</v>
      </c>
      <c r="AA55" s="45">
        <f t="shared" si="77"/>
        <v>0</v>
      </c>
      <c r="AB55" s="45">
        <f t="shared" si="77"/>
        <v>0</v>
      </c>
      <c r="AC55" s="45">
        <f t="shared" si="77"/>
        <v>0</v>
      </c>
      <c r="AD55" s="45">
        <f t="shared" si="77"/>
        <v>0</v>
      </c>
      <c r="AE55" s="45">
        <f t="shared" si="77"/>
        <v>0</v>
      </c>
      <c r="AF55" s="45">
        <f t="shared" si="77"/>
        <v>0</v>
      </c>
      <c r="AG55" s="45">
        <f t="shared" si="77"/>
        <v>0</v>
      </c>
      <c r="AH55" s="45">
        <f t="shared" ref="AH55:AZ55" si="78">+AH50+AH51+AH52+AH53-AH54</f>
        <v>0</v>
      </c>
      <c r="AI55" s="45">
        <f t="shared" si="78"/>
        <v>0</v>
      </c>
      <c r="AJ55" s="45">
        <f t="shared" si="78"/>
        <v>0</v>
      </c>
      <c r="AK55" s="45">
        <f t="shared" si="78"/>
        <v>0</v>
      </c>
      <c r="AL55" s="45">
        <f t="shared" si="78"/>
        <v>0</v>
      </c>
      <c r="AM55" s="45">
        <f t="shared" si="78"/>
        <v>0</v>
      </c>
      <c r="AN55" s="45">
        <f t="shared" si="78"/>
        <v>0</v>
      </c>
      <c r="AO55" s="45">
        <f t="shared" si="78"/>
        <v>0</v>
      </c>
      <c r="AP55" s="45">
        <f t="shared" si="78"/>
        <v>0</v>
      </c>
      <c r="AQ55" s="45">
        <f t="shared" si="78"/>
        <v>0</v>
      </c>
      <c r="AR55" s="45">
        <f t="shared" si="78"/>
        <v>0</v>
      </c>
      <c r="AS55" s="45">
        <f t="shared" si="78"/>
        <v>0</v>
      </c>
      <c r="AT55" s="45">
        <f t="shared" si="78"/>
        <v>0</v>
      </c>
      <c r="AU55" s="45">
        <f t="shared" si="78"/>
        <v>0</v>
      </c>
      <c r="AV55" s="45">
        <f t="shared" si="78"/>
        <v>0</v>
      </c>
      <c r="AW55" s="45">
        <f t="shared" si="78"/>
        <v>0</v>
      </c>
      <c r="AX55" s="45">
        <f t="shared" si="78"/>
        <v>0</v>
      </c>
      <c r="AY55" s="45">
        <f t="shared" si="78"/>
        <v>0</v>
      </c>
      <c r="AZ55" s="45">
        <f t="shared" si="78"/>
        <v>0</v>
      </c>
    </row>
    <row r="56" spans="1:52" s="49" customFormat="1" ht="22.5" customHeight="1" thickTop="1" x14ac:dyDescent="0.35">
      <c r="A56" s="48" t="s">
        <v>8</v>
      </c>
      <c r="C56" s="50">
        <f t="shared" ref="C56:D56" si="79">C87</f>
        <v>0</v>
      </c>
      <c r="D56" s="50">
        <f t="shared" si="79"/>
        <v>0</v>
      </c>
      <c r="E56" s="50">
        <f>E87</f>
        <v>0</v>
      </c>
      <c r="F56" s="50">
        <f t="shared" ref="F56:N56" si="80">F87</f>
        <v>0</v>
      </c>
      <c r="G56" s="50">
        <f t="shared" si="80"/>
        <v>0</v>
      </c>
      <c r="H56" s="50">
        <f t="shared" si="80"/>
        <v>0</v>
      </c>
      <c r="I56" s="50">
        <f t="shared" si="80"/>
        <v>0</v>
      </c>
      <c r="J56" s="50">
        <f t="shared" si="80"/>
        <v>0</v>
      </c>
      <c r="K56" s="50">
        <f t="shared" si="80"/>
        <v>0</v>
      </c>
      <c r="L56" s="50">
        <f t="shared" si="80"/>
        <v>0</v>
      </c>
      <c r="M56" s="50">
        <f t="shared" si="80"/>
        <v>0</v>
      </c>
      <c r="N56" s="50">
        <f t="shared" si="80"/>
        <v>0</v>
      </c>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row>
    <row r="57" spans="1:52" s="49" customFormat="1" ht="22.5" customHeight="1" x14ac:dyDescent="0.35">
      <c r="A57" s="48" t="s">
        <v>9</v>
      </c>
      <c r="C57" s="50">
        <f t="shared" ref="C57:D57" si="81">C86</f>
        <v>0</v>
      </c>
      <c r="D57" s="50">
        <f t="shared" si="81"/>
        <v>0</v>
      </c>
      <c r="E57" s="50">
        <f>E86</f>
        <v>0</v>
      </c>
      <c r="F57" s="50">
        <f t="shared" ref="F57:N57" si="82">F86</f>
        <v>0</v>
      </c>
      <c r="G57" s="50">
        <f t="shared" si="82"/>
        <v>0</v>
      </c>
      <c r="H57" s="50">
        <f t="shared" si="82"/>
        <v>0</v>
      </c>
      <c r="I57" s="50">
        <f t="shared" si="82"/>
        <v>0</v>
      </c>
      <c r="J57" s="50">
        <f t="shared" si="82"/>
        <v>0</v>
      </c>
      <c r="K57" s="50">
        <f t="shared" si="82"/>
        <v>0</v>
      </c>
      <c r="L57" s="50">
        <f t="shared" si="82"/>
        <v>0</v>
      </c>
      <c r="M57" s="50">
        <f t="shared" si="82"/>
        <v>0</v>
      </c>
      <c r="N57" s="50">
        <f t="shared" si="82"/>
        <v>0</v>
      </c>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row>
    <row r="58" spans="1:52" ht="22.5" customHeight="1" thickBot="1" x14ac:dyDescent="0.4">
      <c r="A58" s="6" t="s">
        <v>10</v>
      </c>
      <c r="B58" s="44"/>
      <c r="C58" s="45">
        <f t="shared" ref="C58:D58" si="83">+C55-C56-C57</f>
        <v>0</v>
      </c>
      <c r="D58" s="45">
        <f t="shared" si="83"/>
        <v>0</v>
      </c>
      <c r="E58" s="45">
        <f>+E55-E56-E57</f>
        <v>0</v>
      </c>
      <c r="F58" s="45">
        <f t="shared" ref="F58:K58" si="84">+F55-F56-F57</f>
        <v>0</v>
      </c>
      <c r="G58" s="45">
        <f t="shared" si="84"/>
        <v>0</v>
      </c>
      <c r="H58" s="45">
        <f t="shared" si="84"/>
        <v>0</v>
      </c>
      <c r="I58" s="45">
        <f t="shared" si="84"/>
        <v>0</v>
      </c>
      <c r="J58" s="45">
        <f t="shared" si="84"/>
        <v>0</v>
      </c>
      <c r="K58" s="45">
        <f t="shared" si="84"/>
        <v>0</v>
      </c>
      <c r="L58" s="45">
        <f t="shared" ref="L58" si="85">+L55-L56-L57</f>
        <v>0</v>
      </c>
      <c r="M58" s="45">
        <f t="shared" ref="M58" si="86">+M55-M56-M57</f>
        <v>0</v>
      </c>
      <c r="N58" s="45">
        <f t="shared" ref="N58" si="87">+N55-N56-N57</f>
        <v>0</v>
      </c>
      <c r="O58" s="45">
        <f t="shared" ref="O58" si="88">+O55-O56-O57</f>
        <v>0</v>
      </c>
      <c r="P58" s="45">
        <f t="shared" ref="P58" si="89">+P55-P56-P57</f>
        <v>0</v>
      </c>
      <c r="Q58" s="45">
        <f t="shared" ref="Q58" si="90">+Q55-Q56-Q57</f>
        <v>0</v>
      </c>
      <c r="R58" s="45">
        <f t="shared" ref="R58" si="91">+R55-R56-R57</f>
        <v>0</v>
      </c>
      <c r="S58" s="45">
        <f t="shared" ref="S58" si="92">+S55-S56-S57</f>
        <v>0</v>
      </c>
      <c r="T58" s="45">
        <f t="shared" ref="T58" si="93">+T55-T56-T57</f>
        <v>0</v>
      </c>
      <c r="U58" s="45">
        <f t="shared" ref="U58" si="94">+U55-U56-U57</f>
        <v>0</v>
      </c>
      <c r="V58" s="45">
        <f t="shared" ref="V58" si="95">+V55-V56-V57</f>
        <v>0</v>
      </c>
      <c r="W58" s="45">
        <f t="shared" ref="W58" si="96">+W55-W56-W57</f>
        <v>0</v>
      </c>
      <c r="X58" s="45">
        <f t="shared" ref="X58" si="97">+X55-X56-X57</f>
        <v>0</v>
      </c>
      <c r="Y58" s="45">
        <f t="shared" ref="Y58" si="98">+Y55-Y56-Y57</f>
        <v>0</v>
      </c>
      <c r="Z58" s="45">
        <f t="shared" ref="Z58" si="99">+Z55-Z56-Z57</f>
        <v>0</v>
      </c>
      <c r="AA58" s="45">
        <f t="shared" ref="AA58" si="100">+AA55-AA56-AA57</f>
        <v>0</v>
      </c>
      <c r="AB58" s="45">
        <f t="shared" ref="AB58" si="101">+AB55-AB56-AB57</f>
        <v>0</v>
      </c>
      <c r="AC58" s="45">
        <f t="shared" ref="AC58" si="102">+AC55-AC56-AC57</f>
        <v>0</v>
      </c>
      <c r="AD58" s="45">
        <f t="shared" ref="AD58" si="103">+AD55-AD56-AD57</f>
        <v>0</v>
      </c>
      <c r="AE58" s="45">
        <f t="shared" ref="AE58" si="104">+AE55-AE56-AE57</f>
        <v>0</v>
      </c>
      <c r="AF58" s="45">
        <f t="shared" ref="AF58" si="105">+AF55-AF56-AF57</f>
        <v>0</v>
      </c>
      <c r="AG58" s="45">
        <f t="shared" ref="AG58:AZ58" si="106">+AG55-AG56-AG57</f>
        <v>0</v>
      </c>
      <c r="AH58" s="45">
        <f t="shared" si="106"/>
        <v>0</v>
      </c>
      <c r="AI58" s="45">
        <f t="shared" si="106"/>
        <v>0</v>
      </c>
      <c r="AJ58" s="45">
        <f t="shared" si="106"/>
        <v>0</v>
      </c>
      <c r="AK58" s="45">
        <f t="shared" si="106"/>
        <v>0</v>
      </c>
      <c r="AL58" s="45">
        <f t="shared" si="106"/>
        <v>0</v>
      </c>
      <c r="AM58" s="45">
        <f t="shared" si="106"/>
        <v>0</v>
      </c>
      <c r="AN58" s="45">
        <f t="shared" si="106"/>
        <v>0</v>
      </c>
      <c r="AO58" s="45">
        <f t="shared" si="106"/>
        <v>0</v>
      </c>
      <c r="AP58" s="45">
        <f t="shared" si="106"/>
        <v>0</v>
      </c>
      <c r="AQ58" s="45">
        <f t="shared" si="106"/>
        <v>0</v>
      </c>
      <c r="AR58" s="45">
        <f t="shared" si="106"/>
        <v>0</v>
      </c>
      <c r="AS58" s="45">
        <f t="shared" si="106"/>
        <v>0</v>
      </c>
      <c r="AT58" s="45">
        <f t="shared" si="106"/>
        <v>0</v>
      </c>
      <c r="AU58" s="45">
        <f t="shared" si="106"/>
        <v>0</v>
      </c>
      <c r="AV58" s="45">
        <f t="shared" si="106"/>
        <v>0</v>
      </c>
      <c r="AW58" s="45">
        <f t="shared" si="106"/>
        <v>0</v>
      </c>
      <c r="AX58" s="45">
        <f t="shared" si="106"/>
        <v>0</v>
      </c>
      <c r="AY58" s="45">
        <f t="shared" si="106"/>
        <v>0</v>
      </c>
      <c r="AZ58" s="45">
        <f t="shared" si="106"/>
        <v>0</v>
      </c>
    </row>
    <row r="59" spans="1:52" ht="22.5" customHeight="1" thickTop="1" thickBot="1" x14ac:dyDescent="0.4">
      <c r="A59" s="7" t="s">
        <v>25</v>
      </c>
      <c r="B59" s="44"/>
      <c r="C59" s="45">
        <f>+C58</f>
        <v>0</v>
      </c>
      <c r="D59" s="45">
        <f t="shared" ref="D59:AG59" si="107">+C59+D58</f>
        <v>0</v>
      </c>
      <c r="E59" s="45">
        <f t="shared" si="107"/>
        <v>0</v>
      </c>
      <c r="F59" s="45">
        <f t="shared" si="107"/>
        <v>0</v>
      </c>
      <c r="G59" s="45">
        <f t="shared" si="107"/>
        <v>0</v>
      </c>
      <c r="H59" s="45">
        <f t="shared" si="107"/>
        <v>0</v>
      </c>
      <c r="I59" s="45">
        <f t="shared" si="107"/>
        <v>0</v>
      </c>
      <c r="J59" s="45">
        <f t="shared" si="107"/>
        <v>0</v>
      </c>
      <c r="K59" s="45">
        <f t="shared" si="107"/>
        <v>0</v>
      </c>
      <c r="L59" s="45">
        <f t="shared" si="107"/>
        <v>0</v>
      </c>
      <c r="M59" s="45">
        <f t="shared" si="107"/>
        <v>0</v>
      </c>
      <c r="N59" s="45">
        <f t="shared" si="107"/>
        <v>0</v>
      </c>
      <c r="O59" s="45">
        <f t="shared" si="107"/>
        <v>0</v>
      </c>
      <c r="P59" s="45">
        <f t="shared" si="107"/>
        <v>0</v>
      </c>
      <c r="Q59" s="45">
        <f t="shared" si="107"/>
        <v>0</v>
      </c>
      <c r="R59" s="45">
        <f t="shared" si="107"/>
        <v>0</v>
      </c>
      <c r="S59" s="45">
        <f t="shared" si="107"/>
        <v>0</v>
      </c>
      <c r="T59" s="45">
        <f t="shared" si="107"/>
        <v>0</v>
      </c>
      <c r="U59" s="45">
        <f t="shared" si="107"/>
        <v>0</v>
      </c>
      <c r="V59" s="45">
        <f t="shared" si="107"/>
        <v>0</v>
      </c>
      <c r="W59" s="45">
        <f t="shared" si="107"/>
        <v>0</v>
      </c>
      <c r="X59" s="45">
        <f t="shared" si="107"/>
        <v>0</v>
      </c>
      <c r="Y59" s="45">
        <f t="shared" si="107"/>
        <v>0</v>
      </c>
      <c r="Z59" s="45">
        <f t="shared" si="107"/>
        <v>0</v>
      </c>
      <c r="AA59" s="45">
        <f t="shared" si="107"/>
        <v>0</v>
      </c>
      <c r="AB59" s="45">
        <f t="shared" si="107"/>
        <v>0</v>
      </c>
      <c r="AC59" s="45">
        <f t="shared" si="107"/>
        <v>0</v>
      </c>
      <c r="AD59" s="45">
        <f t="shared" si="107"/>
        <v>0</v>
      </c>
      <c r="AE59" s="45">
        <f t="shared" si="107"/>
        <v>0</v>
      </c>
      <c r="AF59" s="45">
        <f t="shared" si="107"/>
        <v>0</v>
      </c>
      <c r="AG59" s="45">
        <f t="shared" si="107"/>
        <v>0</v>
      </c>
      <c r="AH59" s="45">
        <f t="shared" ref="AH59" si="108">+AG59+AH58</f>
        <v>0</v>
      </c>
      <c r="AI59" s="45">
        <f t="shared" ref="AI59" si="109">+AH59+AI58</f>
        <v>0</v>
      </c>
      <c r="AJ59" s="45">
        <f t="shared" ref="AJ59" si="110">+AI59+AJ58</f>
        <v>0</v>
      </c>
      <c r="AK59" s="45">
        <f t="shared" ref="AK59" si="111">+AJ59+AK58</f>
        <v>0</v>
      </c>
      <c r="AL59" s="45">
        <f t="shared" ref="AL59" si="112">+AK59+AL58</f>
        <v>0</v>
      </c>
      <c r="AM59" s="45">
        <f t="shared" ref="AM59" si="113">+AL59+AM58</f>
        <v>0</v>
      </c>
      <c r="AN59" s="45">
        <f t="shared" ref="AN59" si="114">+AM59+AN58</f>
        <v>0</v>
      </c>
      <c r="AO59" s="45">
        <f t="shared" ref="AO59" si="115">+AN59+AO58</f>
        <v>0</v>
      </c>
      <c r="AP59" s="45">
        <f t="shared" ref="AP59" si="116">+AO59+AP58</f>
        <v>0</v>
      </c>
      <c r="AQ59" s="45">
        <f t="shared" ref="AQ59" si="117">+AP59+AQ58</f>
        <v>0</v>
      </c>
      <c r="AR59" s="45">
        <f t="shared" ref="AR59" si="118">+AQ59+AR58</f>
        <v>0</v>
      </c>
      <c r="AS59" s="45">
        <f t="shared" ref="AS59" si="119">+AR59+AS58</f>
        <v>0</v>
      </c>
      <c r="AT59" s="45">
        <f t="shared" ref="AT59" si="120">+AS59+AT58</f>
        <v>0</v>
      </c>
      <c r="AU59" s="45">
        <f t="shared" ref="AU59" si="121">+AT59+AU58</f>
        <v>0</v>
      </c>
      <c r="AV59" s="45">
        <f t="shared" ref="AV59" si="122">+AU59+AV58</f>
        <v>0</v>
      </c>
      <c r="AW59" s="45">
        <f t="shared" ref="AW59" si="123">+AV59+AW58</f>
        <v>0</v>
      </c>
      <c r="AX59" s="45">
        <f t="shared" ref="AX59" si="124">+AW59+AX58</f>
        <v>0</v>
      </c>
      <c r="AY59" s="45">
        <f t="shared" ref="AY59" si="125">+AX59+AY58</f>
        <v>0</v>
      </c>
      <c r="AZ59" s="45">
        <f t="shared" ref="AZ59" si="126">+AY59+AZ58</f>
        <v>0</v>
      </c>
    </row>
    <row r="60" spans="1:52" ht="22.5" customHeight="1" thickTop="1" x14ac:dyDescent="0.2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ht="22.5" customHeight="1" x14ac:dyDescent="0.2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ht="35.25" customHeight="1" thickBot="1" x14ac:dyDescent="0.3">
      <c r="A62" s="67" t="s">
        <v>43</v>
      </c>
      <c r="B62" s="11" t="s">
        <v>27</v>
      </c>
      <c r="C62" s="12">
        <f>C45</f>
        <v>1</v>
      </c>
      <c r="D62" s="12"/>
      <c r="E62" s="12">
        <f t="shared" ref="E62:AG62" si="127">E45</f>
        <v>3</v>
      </c>
      <c r="F62" s="12">
        <f t="shared" si="127"/>
        <v>4</v>
      </c>
      <c r="G62" s="12">
        <f t="shared" si="127"/>
        <v>5</v>
      </c>
      <c r="H62" s="12">
        <f t="shared" si="127"/>
        <v>6</v>
      </c>
      <c r="I62" s="12">
        <f t="shared" si="127"/>
        <v>7</v>
      </c>
      <c r="J62" s="12">
        <f t="shared" si="127"/>
        <v>8</v>
      </c>
      <c r="K62" s="12">
        <f t="shared" si="127"/>
        <v>9</v>
      </c>
      <c r="L62" s="12">
        <f t="shared" si="127"/>
        <v>10</v>
      </c>
      <c r="M62" s="12">
        <f t="shared" si="127"/>
        <v>11</v>
      </c>
      <c r="N62" s="12">
        <f t="shared" si="127"/>
        <v>12</v>
      </c>
      <c r="O62" s="12">
        <f t="shared" si="127"/>
        <v>13</v>
      </c>
      <c r="P62" s="12">
        <f t="shared" si="127"/>
        <v>14</v>
      </c>
      <c r="Q62" s="12">
        <f t="shared" si="127"/>
        <v>15</v>
      </c>
      <c r="R62" s="12">
        <f t="shared" si="127"/>
        <v>16</v>
      </c>
      <c r="S62" s="12">
        <f t="shared" si="127"/>
        <v>17</v>
      </c>
      <c r="T62" s="12">
        <f t="shared" si="127"/>
        <v>18</v>
      </c>
      <c r="U62" s="12">
        <f t="shared" si="127"/>
        <v>19</v>
      </c>
      <c r="V62" s="12">
        <f t="shared" si="127"/>
        <v>20</v>
      </c>
      <c r="W62" s="12">
        <f t="shared" si="127"/>
        <v>21</v>
      </c>
      <c r="X62" s="12">
        <f t="shared" si="127"/>
        <v>22</v>
      </c>
      <c r="Y62" s="12">
        <f t="shared" si="127"/>
        <v>23</v>
      </c>
      <c r="Z62" s="12">
        <f t="shared" si="127"/>
        <v>24</v>
      </c>
      <c r="AA62" s="12">
        <f t="shared" si="127"/>
        <v>25</v>
      </c>
      <c r="AB62" s="12">
        <f t="shared" si="127"/>
        <v>26</v>
      </c>
      <c r="AC62" s="12">
        <f t="shared" si="127"/>
        <v>27</v>
      </c>
      <c r="AD62" s="12">
        <f t="shared" si="127"/>
        <v>28</v>
      </c>
      <c r="AE62" s="12">
        <f t="shared" si="127"/>
        <v>29</v>
      </c>
      <c r="AF62" s="12">
        <f t="shared" si="127"/>
        <v>30</v>
      </c>
      <c r="AG62" s="12">
        <f t="shared" si="127"/>
        <v>31</v>
      </c>
      <c r="AH62" s="12">
        <f t="shared" ref="AH62:AZ62" si="128">AH45</f>
        <v>32</v>
      </c>
      <c r="AI62" s="12">
        <f t="shared" si="128"/>
        <v>33</v>
      </c>
      <c r="AJ62" s="12">
        <f t="shared" si="128"/>
        <v>34</v>
      </c>
      <c r="AK62" s="12">
        <f t="shared" si="128"/>
        <v>35</v>
      </c>
      <c r="AL62" s="12">
        <f t="shared" si="128"/>
        <v>36</v>
      </c>
      <c r="AM62" s="12">
        <f t="shared" si="128"/>
        <v>37</v>
      </c>
      <c r="AN62" s="12">
        <f t="shared" si="128"/>
        <v>38</v>
      </c>
      <c r="AO62" s="12">
        <f t="shared" si="128"/>
        <v>39</v>
      </c>
      <c r="AP62" s="12">
        <f t="shared" si="128"/>
        <v>40</v>
      </c>
      <c r="AQ62" s="12">
        <f t="shared" si="128"/>
        <v>41</v>
      </c>
      <c r="AR62" s="12">
        <f t="shared" si="128"/>
        <v>42</v>
      </c>
      <c r="AS62" s="12">
        <f t="shared" si="128"/>
        <v>43</v>
      </c>
      <c r="AT62" s="12">
        <f t="shared" si="128"/>
        <v>44</v>
      </c>
      <c r="AU62" s="12">
        <f t="shared" si="128"/>
        <v>45</v>
      </c>
      <c r="AV62" s="12">
        <f t="shared" si="128"/>
        <v>46</v>
      </c>
      <c r="AW62" s="12">
        <f t="shared" si="128"/>
        <v>47</v>
      </c>
      <c r="AX62" s="12">
        <f t="shared" si="128"/>
        <v>48</v>
      </c>
      <c r="AY62" s="12">
        <f t="shared" si="128"/>
        <v>49</v>
      </c>
      <c r="AZ62" s="12">
        <f t="shared" si="128"/>
        <v>50</v>
      </c>
    </row>
    <row r="63" spans="1:52" ht="18" customHeight="1" x14ac:dyDescent="0.25">
      <c r="F63" s="9"/>
      <c r="G63" s="9"/>
      <c r="H63" s="9"/>
      <c r="I63" s="9"/>
      <c r="J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row>
    <row r="64" spans="1:52" ht="27.75" customHeight="1" x14ac:dyDescent="0.25">
      <c r="A64" s="16" t="s">
        <v>44</v>
      </c>
      <c r="C64" s="9">
        <f>-C51+C59</f>
        <v>0</v>
      </c>
      <c r="D64" s="9">
        <f>-D51+D59</f>
        <v>0</v>
      </c>
      <c r="E64" s="9">
        <f t="shared" ref="E64:AG64" si="129">+E58</f>
        <v>0</v>
      </c>
      <c r="F64" s="9">
        <f t="shared" si="129"/>
        <v>0</v>
      </c>
      <c r="G64" s="9">
        <f t="shared" si="129"/>
        <v>0</v>
      </c>
      <c r="H64" s="9">
        <f t="shared" si="129"/>
        <v>0</v>
      </c>
      <c r="I64" s="9">
        <f t="shared" si="129"/>
        <v>0</v>
      </c>
      <c r="J64" s="9">
        <f t="shared" si="129"/>
        <v>0</v>
      </c>
      <c r="K64" s="9">
        <f t="shared" si="129"/>
        <v>0</v>
      </c>
      <c r="L64" s="9">
        <f t="shared" si="129"/>
        <v>0</v>
      </c>
      <c r="M64" s="9">
        <f t="shared" si="129"/>
        <v>0</v>
      </c>
      <c r="N64" s="9">
        <f t="shared" si="129"/>
        <v>0</v>
      </c>
      <c r="O64" s="9">
        <f t="shared" si="129"/>
        <v>0</v>
      </c>
      <c r="P64" s="9">
        <f t="shared" si="129"/>
        <v>0</v>
      </c>
      <c r="Q64" s="9">
        <f t="shared" si="129"/>
        <v>0</v>
      </c>
      <c r="R64" s="9">
        <f t="shared" si="129"/>
        <v>0</v>
      </c>
      <c r="S64" s="9">
        <f t="shared" si="129"/>
        <v>0</v>
      </c>
      <c r="T64" s="9">
        <f t="shared" si="129"/>
        <v>0</v>
      </c>
      <c r="U64" s="9">
        <f t="shared" si="129"/>
        <v>0</v>
      </c>
      <c r="V64" s="9">
        <f t="shared" si="129"/>
        <v>0</v>
      </c>
      <c r="W64" s="9">
        <f t="shared" si="129"/>
        <v>0</v>
      </c>
      <c r="X64" s="9">
        <f t="shared" si="129"/>
        <v>0</v>
      </c>
      <c r="Y64" s="9">
        <f t="shared" si="129"/>
        <v>0</v>
      </c>
      <c r="Z64" s="9">
        <f t="shared" si="129"/>
        <v>0</v>
      </c>
      <c r="AA64" s="9">
        <f t="shared" si="129"/>
        <v>0</v>
      </c>
      <c r="AB64" s="9">
        <f t="shared" si="129"/>
        <v>0</v>
      </c>
      <c r="AC64" s="9">
        <f t="shared" si="129"/>
        <v>0</v>
      </c>
      <c r="AD64" s="9">
        <f t="shared" si="129"/>
        <v>0</v>
      </c>
      <c r="AE64" s="9">
        <f t="shared" si="129"/>
        <v>0</v>
      </c>
      <c r="AF64" s="9">
        <f t="shared" si="129"/>
        <v>0</v>
      </c>
      <c r="AG64" s="9">
        <f t="shared" si="129"/>
        <v>0</v>
      </c>
      <c r="AH64" s="9">
        <f t="shared" ref="AH64:AZ64" si="130">+AH58</f>
        <v>0</v>
      </c>
      <c r="AI64" s="9">
        <f t="shared" si="130"/>
        <v>0</v>
      </c>
      <c r="AJ64" s="9">
        <f t="shared" si="130"/>
        <v>0</v>
      </c>
      <c r="AK64" s="9">
        <f t="shared" si="130"/>
        <v>0</v>
      </c>
      <c r="AL64" s="9">
        <f t="shared" si="130"/>
        <v>0</v>
      </c>
      <c r="AM64" s="9">
        <f t="shared" si="130"/>
        <v>0</v>
      </c>
      <c r="AN64" s="9">
        <f t="shared" si="130"/>
        <v>0</v>
      </c>
      <c r="AO64" s="9">
        <f t="shared" si="130"/>
        <v>0</v>
      </c>
      <c r="AP64" s="9">
        <f t="shared" si="130"/>
        <v>0</v>
      </c>
      <c r="AQ64" s="9">
        <f t="shared" si="130"/>
        <v>0</v>
      </c>
      <c r="AR64" s="9">
        <f t="shared" si="130"/>
        <v>0</v>
      </c>
      <c r="AS64" s="9">
        <f t="shared" si="130"/>
        <v>0</v>
      </c>
      <c r="AT64" s="9">
        <f t="shared" si="130"/>
        <v>0</v>
      </c>
      <c r="AU64" s="9">
        <f t="shared" si="130"/>
        <v>0</v>
      </c>
      <c r="AV64" s="9">
        <f t="shared" si="130"/>
        <v>0</v>
      </c>
      <c r="AW64" s="9">
        <f t="shared" si="130"/>
        <v>0</v>
      </c>
      <c r="AX64" s="9">
        <f t="shared" si="130"/>
        <v>0</v>
      </c>
      <c r="AY64" s="9">
        <f t="shared" si="130"/>
        <v>0</v>
      </c>
      <c r="AZ64" s="9">
        <f t="shared" si="130"/>
        <v>0</v>
      </c>
    </row>
    <row r="66" spans="1:52" ht="18" customHeight="1" thickBot="1" x14ac:dyDescent="0.3">
      <c r="A66" s="14" t="s">
        <v>11</v>
      </c>
      <c r="B66" s="14"/>
      <c r="C66" s="51"/>
      <c r="D66" s="51"/>
      <c r="E66" s="51">
        <f t="shared" ref="E66:AG66" si="131">IF(E56+E57=0,0,+E50/(E56+E57))</f>
        <v>0</v>
      </c>
      <c r="F66" s="51">
        <f t="shared" si="131"/>
        <v>0</v>
      </c>
      <c r="G66" s="51">
        <f t="shared" si="131"/>
        <v>0</v>
      </c>
      <c r="H66" s="51">
        <f t="shared" si="131"/>
        <v>0</v>
      </c>
      <c r="I66" s="51">
        <f t="shared" si="131"/>
        <v>0</v>
      </c>
      <c r="J66" s="51">
        <f t="shared" si="131"/>
        <v>0</v>
      </c>
      <c r="K66" s="51">
        <f t="shared" si="131"/>
        <v>0</v>
      </c>
      <c r="L66" s="51">
        <f t="shared" si="131"/>
        <v>0</v>
      </c>
      <c r="M66" s="51">
        <f t="shared" si="131"/>
        <v>0</v>
      </c>
      <c r="N66" s="51">
        <f t="shared" si="131"/>
        <v>0</v>
      </c>
      <c r="O66" s="51">
        <f t="shared" si="131"/>
        <v>0</v>
      </c>
      <c r="P66" s="51">
        <f t="shared" si="131"/>
        <v>0</v>
      </c>
      <c r="Q66" s="51">
        <f t="shared" si="131"/>
        <v>0</v>
      </c>
      <c r="R66" s="51">
        <f t="shared" si="131"/>
        <v>0</v>
      </c>
      <c r="S66" s="51">
        <f t="shared" si="131"/>
        <v>0</v>
      </c>
      <c r="T66" s="51">
        <f t="shared" si="131"/>
        <v>0</v>
      </c>
      <c r="U66" s="51">
        <f t="shared" si="131"/>
        <v>0</v>
      </c>
      <c r="V66" s="51">
        <f t="shared" si="131"/>
        <v>0</v>
      </c>
      <c r="W66" s="51">
        <f t="shared" si="131"/>
        <v>0</v>
      </c>
      <c r="X66" s="51">
        <f t="shared" si="131"/>
        <v>0</v>
      </c>
      <c r="Y66" s="51">
        <f t="shared" si="131"/>
        <v>0</v>
      </c>
      <c r="Z66" s="51">
        <f t="shared" si="131"/>
        <v>0</v>
      </c>
      <c r="AA66" s="51">
        <f t="shared" si="131"/>
        <v>0</v>
      </c>
      <c r="AB66" s="51">
        <f t="shared" si="131"/>
        <v>0</v>
      </c>
      <c r="AC66" s="51">
        <f t="shared" si="131"/>
        <v>0</v>
      </c>
      <c r="AD66" s="51">
        <f t="shared" si="131"/>
        <v>0</v>
      </c>
      <c r="AE66" s="51">
        <f t="shared" si="131"/>
        <v>0</v>
      </c>
      <c r="AF66" s="51">
        <f t="shared" si="131"/>
        <v>0</v>
      </c>
      <c r="AG66" s="51">
        <f t="shared" si="131"/>
        <v>0</v>
      </c>
      <c r="AH66" s="51">
        <f t="shared" ref="AH66:AZ66" si="132">IF(AH56+AH57=0,0,+AH50/(AH56+AH57))</f>
        <v>0</v>
      </c>
      <c r="AI66" s="51">
        <f t="shared" si="132"/>
        <v>0</v>
      </c>
      <c r="AJ66" s="51">
        <f t="shared" si="132"/>
        <v>0</v>
      </c>
      <c r="AK66" s="51">
        <f t="shared" si="132"/>
        <v>0</v>
      </c>
      <c r="AL66" s="51">
        <f t="shared" si="132"/>
        <v>0</v>
      </c>
      <c r="AM66" s="51">
        <f t="shared" si="132"/>
        <v>0</v>
      </c>
      <c r="AN66" s="51">
        <f t="shared" si="132"/>
        <v>0</v>
      </c>
      <c r="AO66" s="51">
        <f t="shared" si="132"/>
        <v>0</v>
      </c>
      <c r="AP66" s="51">
        <f t="shared" si="132"/>
        <v>0</v>
      </c>
      <c r="AQ66" s="51">
        <f t="shared" si="132"/>
        <v>0</v>
      </c>
      <c r="AR66" s="51">
        <f t="shared" si="132"/>
        <v>0</v>
      </c>
      <c r="AS66" s="51">
        <f t="shared" si="132"/>
        <v>0</v>
      </c>
      <c r="AT66" s="51">
        <f t="shared" si="132"/>
        <v>0</v>
      </c>
      <c r="AU66" s="51">
        <f t="shared" si="132"/>
        <v>0</v>
      </c>
      <c r="AV66" s="51">
        <f t="shared" si="132"/>
        <v>0</v>
      </c>
      <c r="AW66" s="51">
        <f t="shared" si="132"/>
        <v>0</v>
      </c>
      <c r="AX66" s="51">
        <f t="shared" si="132"/>
        <v>0</v>
      </c>
      <c r="AY66" s="51">
        <f t="shared" si="132"/>
        <v>0</v>
      </c>
      <c r="AZ66" s="51">
        <f t="shared" si="132"/>
        <v>0</v>
      </c>
    </row>
    <row r="67" spans="1:52" ht="18" customHeight="1" x14ac:dyDescent="0.25">
      <c r="B67" s="16"/>
      <c r="C67" s="52"/>
      <c r="D67" s="52"/>
      <c r="E67" s="52"/>
      <c r="F67" s="16"/>
      <c r="G67" s="53"/>
      <c r="H67" s="16"/>
      <c r="I67" s="16"/>
      <c r="J67" s="16"/>
      <c r="K67" s="52"/>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row>
    <row r="68" spans="1:52" ht="18" customHeight="1" thickBot="1" x14ac:dyDescent="0.3">
      <c r="A68" s="14" t="s">
        <v>26</v>
      </c>
      <c r="B68" s="14"/>
      <c r="C68" s="54">
        <f>IF((C85)=0,0,+NPV($B$87,C55:$N$55)/(C85))</f>
        <v>0</v>
      </c>
      <c r="D68" s="54">
        <f>IF((D85)=0,0,+NPV($B$87,D55:$N$55)/(D85))</f>
        <v>0</v>
      </c>
      <c r="E68" s="54">
        <f>IF((E85)=0,0,+NPV($B$87,E55:$N$55)/(E85))</f>
        <v>0</v>
      </c>
      <c r="F68" s="54">
        <f>IF((F85)=0,0,+NPV($B$87,F55:$N$55)/(F85))</f>
        <v>0</v>
      </c>
      <c r="G68" s="54">
        <f>IF((G85)=0,0,+NPV($B$87,G55:$N$55)/(G85))</f>
        <v>0</v>
      </c>
      <c r="H68" s="54">
        <f>IF((H85)=0,0,+NPV($B$87,H55:$N$55)/(H85))</f>
        <v>0</v>
      </c>
      <c r="I68" s="54">
        <f>IF((I85)=0,0,+NPV($B$87,I55:$N$55)/(I85))</f>
        <v>0</v>
      </c>
      <c r="J68" s="54">
        <f>IF((J85)=0,0,+NPV($B$87,J55:$N$55)/(J85))</f>
        <v>0</v>
      </c>
      <c r="K68" s="54">
        <f>IF((K85)=0,0,+NPV($B$87,K55:$N$55)/(K85))</f>
        <v>0</v>
      </c>
      <c r="L68" s="54">
        <f>IF((L85)=0,0,+NPV($B$87,L55:$N$55)/(L85))</f>
        <v>0</v>
      </c>
      <c r="M68" s="54">
        <f>IF((M85)=0,0,+NPV($B$87,M55:$N$55)/(M85))</f>
        <v>0</v>
      </c>
      <c r="N68" s="54">
        <v>0</v>
      </c>
      <c r="O68" s="54">
        <f>IF((O85)=0,0,+NPV($B$87,$N55:O$55)/(-O85))</f>
        <v>0</v>
      </c>
      <c r="P68" s="54">
        <f>IF((P85)=0,0,+NPV($B$87,$N55:P$55)/(-P85))</f>
        <v>0</v>
      </c>
      <c r="Q68" s="54">
        <f>IF((Q85)=0,0,+NPV($B$87,$N55:Q$55)/(-Q85))</f>
        <v>0</v>
      </c>
      <c r="R68" s="54">
        <f>IF((R85)=0,0,+NPV($B$87,$N55:R$55)/(-R85))</f>
        <v>0</v>
      </c>
      <c r="S68" s="54">
        <f>IF((S85)=0,0,+NPV($B$87,$N55:S$55)/(-S85))</f>
        <v>0</v>
      </c>
      <c r="T68" s="54">
        <f>IF((T85)=0,0,+NPV($B$87,$N55:T$55)/(-T85))</f>
        <v>0</v>
      </c>
      <c r="U68" s="54">
        <f>IF((U85)=0,0,+NPV($B$87,$N55:U$55)/(-U85))</f>
        <v>0</v>
      </c>
      <c r="V68" s="54">
        <f>IF((V85)=0,0,+NPV($B$87,$N55:V$55)/(-V85))</f>
        <v>0</v>
      </c>
      <c r="W68" s="54">
        <f>IF((W85)=0,0,+NPV($B$87,$N55:W$55)/(-W85))</f>
        <v>0</v>
      </c>
      <c r="X68" s="54">
        <f>IF((X85)=0,0,+NPV($B$87,$N55:X$55)/(-X85))</f>
        <v>0</v>
      </c>
      <c r="Y68" s="54">
        <f>IF((Y85)=0,0,+NPV($B$87,$N55:Y$55)/(-Y85))</f>
        <v>0</v>
      </c>
      <c r="Z68" s="54">
        <f>IF((Z85)=0,0,+NPV($B$87,$N55:Z$55)/(-Z85))</f>
        <v>0</v>
      </c>
      <c r="AA68" s="54">
        <f>IF((AA85)=0,0,+NPV($B$87,$N55:AA$55)/(-AA85))</f>
        <v>0</v>
      </c>
      <c r="AB68" s="54">
        <f>IF((AB85)=0,0,+NPV($B$87,$N55:AB$55)/(-AB85))</f>
        <v>0</v>
      </c>
      <c r="AC68" s="54">
        <f>IF((AC85)=0,0,+NPV($B$87,$N55:AC$55)/(-AC85))</f>
        <v>0</v>
      </c>
      <c r="AD68" s="54">
        <f>IF((AD85)=0,0,+NPV($B$87,$N55:AD$55)/(-AD85))</f>
        <v>0</v>
      </c>
      <c r="AE68" s="54">
        <f>IF((AE85)=0,0,+NPV($B$87,$N55:AE$55)/(-AE85))</f>
        <v>0</v>
      </c>
      <c r="AF68" s="54">
        <f>IF((AF85)=0,0,+NPV($B$87,$N55:AF$55)/(-AF85))</f>
        <v>0</v>
      </c>
      <c r="AG68" s="54">
        <f>IF((AG85)=0,0,+NPV($B$87,$N55:AG$55)/(-AG85))</f>
        <v>0</v>
      </c>
      <c r="AH68" s="54">
        <f>IF((AH85)=0,0,+NPV($B$87,$N55:AH$55)/(-AH85))</f>
        <v>0</v>
      </c>
      <c r="AI68" s="54">
        <f>IF((AI85)=0,0,+NPV($B$87,$N55:AI$55)/(-AI85))</f>
        <v>0</v>
      </c>
      <c r="AJ68" s="54">
        <f>IF((AJ85)=0,0,+NPV($B$87,$N55:AJ$55)/(-AJ85))</f>
        <v>0</v>
      </c>
      <c r="AK68" s="54">
        <f>IF((AK85)=0,0,+NPV($B$87,$N55:AK$55)/(-AK85))</f>
        <v>0</v>
      </c>
      <c r="AL68" s="54">
        <f>IF((AL85)=0,0,+NPV($B$87,$N55:AL$55)/(-AL85))</f>
        <v>0</v>
      </c>
      <c r="AM68" s="54">
        <f>IF((AM85)=0,0,+NPV($B$87,$N55:AM$55)/(-AM85))</f>
        <v>0</v>
      </c>
      <c r="AN68" s="54">
        <f>IF((AN85)=0,0,+NPV($B$87,$N55:AN$55)/(-AN85))</f>
        <v>0</v>
      </c>
      <c r="AO68" s="54">
        <f>IF((AO85)=0,0,+NPV($B$87,$N55:AO$55)/(-AO85))</f>
        <v>0</v>
      </c>
      <c r="AP68" s="54">
        <f>IF((AP85)=0,0,+NPV($B$87,$N55:AP$55)/(-AP85))</f>
        <v>0</v>
      </c>
      <c r="AQ68" s="54">
        <f>IF((AQ85)=0,0,+NPV($B$87,$N55:AQ$55)/(-AQ85))</f>
        <v>0</v>
      </c>
      <c r="AR68" s="54">
        <f>IF((AR85)=0,0,+NPV($B$87,$N55:AR$55)/(-AR85))</f>
        <v>0</v>
      </c>
      <c r="AS68" s="54">
        <f>IF((AS85)=0,0,+NPV($B$87,$N55:AS$55)/(-AS85))</f>
        <v>0</v>
      </c>
      <c r="AT68" s="54">
        <f>IF((AT85)=0,0,+NPV($B$87,$N55:AT$55)/(-AT85))</f>
        <v>0</v>
      </c>
      <c r="AU68" s="54">
        <f>IF((AU85)=0,0,+NPV($B$87,$N55:AU$55)/(-AU85))</f>
        <v>0</v>
      </c>
      <c r="AV68" s="54">
        <f>IF((AV85)=0,0,+NPV($B$87,$N55:AV$55)/(-AV85))</f>
        <v>0</v>
      </c>
      <c r="AW68" s="54">
        <f>IF((AW85)=0,0,+NPV($B$87,$N55:AW$55)/(-AW85))</f>
        <v>0</v>
      </c>
      <c r="AX68" s="54">
        <f>IF((AX85)=0,0,+NPV($B$87,$N55:AX$55)/(-AX85))</f>
        <v>0</v>
      </c>
      <c r="AY68" s="54">
        <f>IF((AY85)=0,0,+NPV($B$87,$N55:AY$55)/(-AY85))</f>
        <v>0</v>
      </c>
      <c r="AZ68" s="54">
        <f>IF((AZ85)=0,0,+NPV($B$87,$N55:AZ$55)/(-AZ85))</f>
        <v>0</v>
      </c>
    </row>
    <row r="69" spans="1:52" ht="18" customHeight="1" x14ac:dyDescent="0.25">
      <c r="B69" s="16"/>
      <c r="C69" s="52"/>
      <c r="D69" s="52"/>
      <c r="E69" s="52"/>
      <c r="F69" s="16"/>
      <c r="G69" s="53"/>
      <c r="H69" s="16"/>
      <c r="I69" s="16"/>
      <c r="J69" s="16"/>
      <c r="K69" s="52"/>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row>
    <row r="70" spans="1:52" ht="18" customHeight="1" thickBot="1" x14ac:dyDescent="0.3">
      <c r="A70" s="14" t="s">
        <v>12</v>
      </c>
      <c r="B70" s="14"/>
      <c r="C70" s="55" t="e">
        <f>+IRR((C50:AZ50),0)</f>
        <v>#NUM!</v>
      </c>
      <c r="D70" s="55"/>
      <c r="E70" s="21"/>
      <c r="F70" s="14"/>
      <c r="G70" s="56"/>
      <c r="H70" s="14"/>
      <c r="I70" s="14"/>
      <c r="J70" s="14"/>
      <c r="K70" s="21"/>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row>
    <row r="71" spans="1:52" ht="18" customHeight="1" x14ac:dyDescent="0.25">
      <c r="B71" s="16"/>
      <c r="C71" s="52"/>
      <c r="D71" s="52"/>
      <c r="E71" s="52"/>
      <c r="F71" s="16"/>
      <c r="G71" s="53"/>
      <c r="H71" s="16"/>
      <c r="I71" s="16"/>
      <c r="J71" s="16"/>
      <c r="K71" s="52"/>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row>
    <row r="72" spans="1:52" ht="18" customHeight="1" thickBot="1" x14ac:dyDescent="0.3">
      <c r="A72" s="14" t="s">
        <v>13</v>
      </c>
      <c r="B72" s="14"/>
      <c r="C72" s="21">
        <f>+NPV(B73,C50:AZ50)</f>
        <v>0</v>
      </c>
      <c r="D72" s="21"/>
      <c r="E72" s="21"/>
      <c r="F72" s="14"/>
      <c r="G72" s="56"/>
      <c r="H72" s="14"/>
      <c r="I72" s="14"/>
      <c r="J72" s="14"/>
      <c r="K72" s="21"/>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row>
    <row r="73" spans="1:52" ht="18" customHeight="1" x14ac:dyDescent="0.25">
      <c r="A73" s="57" t="s">
        <v>45</v>
      </c>
      <c r="B73" s="72"/>
      <c r="C73" s="52"/>
      <c r="D73" s="52"/>
      <c r="E73" s="52"/>
      <c r="F73" s="16"/>
      <c r="G73" s="53"/>
      <c r="H73" s="16"/>
      <c r="I73" s="16"/>
      <c r="J73" s="16"/>
      <c r="K73" s="52"/>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row>
    <row r="74" spans="1:52" ht="18" customHeight="1" x14ac:dyDescent="0.25">
      <c r="B74" s="16"/>
      <c r="C74" s="52"/>
      <c r="D74" s="52"/>
      <c r="E74" s="52"/>
      <c r="F74" s="16"/>
      <c r="G74" s="53"/>
      <c r="H74" s="16"/>
      <c r="I74" s="16"/>
      <c r="J74" s="16"/>
      <c r="K74" s="52"/>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row>
    <row r="75" spans="1:52" ht="18" customHeight="1" thickBot="1" x14ac:dyDescent="0.3">
      <c r="A75" s="14" t="s">
        <v>14</v>
      </c>
      <c r="B75" s="14"/>
      <c r="C75" s="55" t="e">
        <f>+IRR(C64:AZ64)</f>
        <v>#NUM!</v>
      </c>
      <c r="D75" s="55"/>
      <c r="E75" s="21"/>
      <c r="F75" s="14"/>
      <c r="G75" s="56"/>
      <c r="H75" s="14"/>
      <c r="I75" s="14"/>
      <c r="J75" s="14"/>
      <c r="K75" s="21"/>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row>
    <row r="76" spans="1:52" ht="18" customHeight="1" x14ac:dyDescent="0.25">
      <c r="B76" s="16"/>
      <c r="C76" s="52"/>
      <c r="D76" s="52"/>
      <c r="E76" s="52"/>
      <c r="F76" s="16"/>
      <c r="G76" s="53"/>
      <c r="H76" s="16"/>
      <c r="I76" s="16"/>
      <c r="J76" s="16"/>
      <c r="K76" s="52"/>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row>
    <row r="77" spans="1:52" ht="18" customHeight="1" thickBot="1" x14ac:dyDescent="0.3">
      <c r="A77" s="14" t="s">
        <v>15</v>
      </c>
      <c r="B77" s="14"/>
      <c r="C77" s="21">
        <f>+NPV(B78,C64:AZ64)</f>
        <v>0</v>
      </c>
      <c r="D77" s="21"/>
      <c r="E77" s="21"/>
      <c r="F77" s="14"/>
      <c r="G77" s="56"/>
      <c r="H77" s="14"/>
      <c r="I77" s="14"/>
      <c r="J77" s="14"/>
      <c r="K77" s="21"/>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row>
    <row r="78" spans="1:52" ht="18" customHeight="1" x14ac:dyDescent="0.25">
      <c r="A78" s="57" t="s">
        <v>45</v>
      </c>
      <c r="B78" s="72"/>
      <c r="C78" s="52"/>
      <c r="D78" s="52"/>
      <c r="E78" s="52"/>
      <c r="F78" s="16"/>
      <c r="G78" s="53"/>
      <c r="H78" s="16"/>
      <c r="I78" s="16"/>
      <c r="J78" s="16"/>
      <c r="K78" s="52"/>
      <c r="L78" s="16"/>
      <c r="M78" s="16"/>
      <c r="N78" s="16"/>
      <c r="O78" s="16"/>
      <c r="P78" s="16"/>
      <c r="Q78" s="16"/>
      <c r="R78" s="16"/>
      <c r="S78" s="16"/>
      <c r="T78" s="16"/>
      <c r="U78" s="16"/>
      <c r="V78" s="16"/>
      <c r="W78" s="16"/>
      <c r="X78" s="16"/>
      <c r="Y78" s="16"/>
      <c r="Z78" s="16"/>
      <c r="AA78" s="16"/>
      <c r="AB78" s="16"/>
      <c r="AC78" s="16"/>
      <c r="AD78" s="16"/>
      <c r="AE78" s="16"/>
      <c r="AF78" s="16"/>
      <c r="AG78" s="16"/>
    </row>
    <row r="79" spans="1:52" ht="18" customHeight="1" x14ac:dyDescent="0.25">
      <c r="A79" s="57"/>
      <c r="B79" s="58"/>
      <c r="C79" s="52"/>
      <c r="D79" s="52"/>
      <c r="E79" s="52"/>
      <c r="F79" s="16"/>
      <c r="G79" s="53"/>
      <c r="H79" s="16"/>
      <c r="I79" s="16"/>
      <c r="J79" s="16"/>
      <c r="K79" s="52"/>
      <c r="L79" s="16"/>
      <c r="M79" s="16"/>
      <c r="N79" s="16"/>
      <c r="O79" s="16"/>
      <c r="P79" s="16"/>
      <c r="Q79" s="16"/>
      <c r="R79" s="16"/>
      <c r="S79" s="16"/>
      <c r="T79" s="16"/>
      <c r="U79" s="16"/>
      <c r="V79" s="16"/>
      <c r="W79" s="16"/>
      <c r="X79" s="16"/>
      <c r="Y79" s="16"/>
      <c r="Z79" s="16"/>
      <c r="AA79" s="16"/>
      <c r="AB79" s="16"/>
      <c r="AC79" s="16"/>
      <c r="AD79" s="16"/>
      <c r="AE79" s="16"/>
      <c r="AF79" s="16"/>
      <c r="AG79" s="16"/>
    </row>
    <row r="80" spans="1:52" ht="18" customHeight="1" x14ac:dyDescent="0.25">
      <c r="A80" s="57"/>
      <c r="B80" s="58"/>
      <c r="C80" s="52"/>
      <c r="D80" s="52"/>
      <c r="E80" s="52"/>
      <c r="F80" s="16"/>
      <c r="G80" s="53"/>
      <c r="H80" s="16"/>
      <c r="I80" s="16"/>
      <c r="J80" s="16"/>
      <c r="K80" s="52"/>
      <c r="L80" s="16"/>
      <c r="M80" s="16"/>
      <c r="N80" s="16"/>
      <c r="O80" s="16"/>
      <c r="P80" s="16"/>
      <c r="Q80" s="16"/>
      <c r="R80" s="16"/>
      <c r="S80" s="16"/>
      <c r="T80" s="16"/>
      <c r="U80" s="16"/>
      <c r="V80" s="16"/>
      <c r="W80" s="16"/>
      <c r="X80" s="16"/>
      <c r="Y80" s="16"/>
      <c r="Z80" s="16"/>
      <c r="AA80" s="16"/>
      <c r="AB80" s="16"/>
      <c r="AC80" s="16"/>
      <c r="AD80" s="16"/>
      <c r="AE80" s="16"/>
      <c r="AF80" s="16"/>
      <c r="AG80" s="16"/>
    </row>
    <row r="81" spans="1:33" ht="18" customHeight="1" x14ac:dyDescent="0.25">
      <c r="A81" s="57"/>
      <c r="B81" s="58"/>
      <c r="C81" s="52"/>
      <c r="D81" s="52"/>
      <c r="E81" s="52"/>
      <c r="F81" s="16"/>
      <c r="G81" s="53"/>
      <c r="H81" s="16"/>
      <c r="I81" s="16"/>
      <c r="J81" s="16"/>
      <c r="K81" s="52"/>
      <c r="L81" s="16"/>
      <c r="M81" s="16"/>
      <c r="N81" s="16"/>
      <c r="O81" s="16"/>
      <c r="P81" s="16"/>
      <c r="Q81" s="16"/>
      <c r="R81" s="16"/>
      <c r="S81" s="16"/>
      <c r="T81" s="16"/>
      <c r="U81" s="16"/>
      <c r="V81" s="16"/>
      <c r="W81" s="16"/>
      <c r="X81" s="16"/>
      <c r="Y81" s="16"/>
      <c r="Z81" s="16"/>
      <c r="AA81" s="16"/>
      <c r="AB81" s="16"/>
      <c r="AC81" s="16"/>
      <c r="AD81" s="16"/>
      <c r="AE81" s="16"/>
      <c r="AF81" s="16"/>
      <c r="AG81" s="16"/>
    </row>
    <row r="83" spans="1:33" ht="36.75" customHeight="1" thickBot="1" x14ac:dyDescent="0.3">
      <c r="A83" s="67" t="s">
        <v>42</v>
      </c>
      <c r="B83" s="8" t="s">
        <v>27</v>
      </c>
      <c r="C83" s="12">
        <v>1</v>
      </c>
      <c r="D83" s="12">
        <v>2</v>
      </c>
      <c r="E83" s="12">
        <v>3</v>
      </c>
      <c r="F83" s="12">
        <v>4</v>
      </c>
      <c r="G83" s="12">
        <v>5</v>
      </c>
      <c r="H83" s="12">
        <v>6</v>
      </c>
      <c r="I83" s="12">
        <v>7</v>
      </c>
      <c r="J83" s="12">
        <v>8</v>
      </c>
      <c r="K83" s="12">
        <v>9</v>
      </c>
      <c r="L83" s="12">
        <v>10</v>
      </c>
      <c r="M83" s="12">
        <v>11</v>
      </c>
      <c r="N83" s="12">
        <v>12</v>
      </c>
    </row>
    <row r="84" spans="1:33" ht="24" customHeight="1" x14ac:dyDescent="0.35">
      <c r="A84" s="59" t="s">
        <v>40</v>
      </c>
      <c r="B84" s="73">
        <f>C52+D52</f>
        <v>0</v>
      </c>
      <c r="C84" s="65"/>
      <c r="D84" s="78"/>
      <c r="E84" s="60">
        <f>IF(B86&gt;0,PMT(B87,B86,-$B$84),0)</f>
        <v>0</v>
      </c>
      <c r="F84" s="60">
        <f>+E84</f>
        <v>0</v>
      </c>
      <c r="G84" s="60">
        <f t="shared" ref="G84:N84" si="133">+F84</f>
        <v>0</v>
      </c>
      <c r="H84" s="60">
        <f t="shared" si="133"/>
        <v>0</v>
      </c>
      <c r="I84" s="60">
        <f t="shared" si="133"/>
        <v>0</v>
      </c>
      <c r="J84" s="60">
        <f t="shared" si="133"/>
        <v>0</v>
      </c>
      <c r="K84" s="60">
        <f t="shared" si="133"/>
        <v>0</v>
      </c>
      <c r="L84" s="60">
        <f t="shared" si="133"/>
        <v>0</v>
      </c>
      <c r="M84" s="60">
        <f t="shared" si="133"/>
        <v>0</v>
      </c>
      <c r="N84" s="60">
        <f t="shared" si="133"/>
        <v>0</v>
      </c>
    </row>
    <row r="85" spans="1:33" ht="24" customHeight="1" x14ac:dyDescent="0.35">
      <c r="A85" s="61" t="s">
        <v>41</v>
      </c>
      <c r="B85" s="62"/>
      <c r="C85" s="63">
        <f>C52</f>
        <v>0</v>
      </c>
      <c r="D85" s="63">
        <f>C85+D52</f>
        <v>0</v>
      </c>
      <c r="E85" s="63">
        <f>+B84-E86</f>
        <v>0</v>
      </c>
      <c r="F85" s="63">
        <f>+E85-F86</f>
        <v>0</v>
      </c>
      <c r="G85" s="63">
        <f t="shared" ref="G85:N85" si="134">+F85-G86</f>
        <v>0</v>
      </c>
      <c r="H85" s="63">
        <f t="shared" si="134"/>
        <v>0</v>
      </c>
      <c r="I85" s="63">
        <f t="shared" si="134"/>
        <v>0</v>
      </c>
      <c r="J85" s="63">
        <f t="shared" si="134"/>
        <v>0</v>
      </c>
      <c r="K85" s="63">
        <f t="shared" si="134"/>
        <v>0</v>
      </c>
      <c r="L85" s="63">
        <f t="shared" si="134"/>
        <v>0</v>
      </c>
      <c r="M85" s="63">
        <f t="shared" si="134"/>
        <v>0</v>
      </c>
      <c r="N85" s="63">
        <f t="shared" si="134"/>
        <v>0</v>
      </c>
    </row>
    <row r="86" spans="1:33" ht="24" customHeight="1" x14ac:dyDescent="0.35">
      <c r="A86" s="64" t="s">
        <v>52</v>
      </c>
      <c r="B86" s="70"/>
      <c r="C86" s="63"/>
      <c r="D86" s="63"/>
      <c r="E86" s="63">
        <f>+E84-E87</f>
        <v>0</v>
      </c>
      <c r="F86" s="63">
        <f>+F84-F87</f>
        <v>0</v>
      </c>
      <c r="G86" s="63">
        <f t="shared" ref="G86:N86" si="135">+G84-G87</f>
        <v>0</v>
      </c>
      <c r="H86" s="63">
        <f t="shared" si="135"/>
        <v>0</v>
      </c>
      <c r="I86" s="63">
        <f t="shared" si="135"/>
        <v>0</v>
      </c>
      <c r="J86" s="63">
        <f t="shared" si="135"/>
        <v>0</v>
      </c>
      <c r="K86" s="63">
        <f t="shared" si="135"/>
        <v>0</v>
      </c>
      <c r="L86" s="63">
        <f t="shared" si="135"/>
        <v>0</v>
      </c>
      <c r="M86" s="63">
        <f t="shared" si="135"/>
        <v>0</v>
      </c>
      <c r="N86" s="63">
        <f t="shared" si="135"/>
        <v>0</v>
      </c>
    </row>
    <row r="87" spans="1:33" ht="24" customHeight="1" x14ac:dyDescent="0.35">
      <c r="A87" s="64" t="s">
        <v>53</v>
      </c>
      <c r="B87" s="71"/>
      <c r="C87" s="63">
        <f>C85*$B87</f>
        <v>0</v>
      </c>
      <c r="D87" s="63">
        <f>D85*$B87</f>
        <v>0</v>
      </c>
      <c r="E87" s="63">
        <f>+B84*$B87</f>
        <v>0</v>
      </c>
      <c r="F87" s="63">
        <f t="shared" ref="F87:N87" si="136">+E85*$B87</f>
        <v>0</v>
      </c>
      <c r="G87" s="63">
        <f t="shared" si="136"/>
        <v>0</v>
      </c>
      <c r="H87" s="63">
        <f t="shared" si="136"/>
        <v>0</v>
      </c>
      <c r="I87" s="63">
        <f t="shared" si="136"/>
        <v>0</v>
      </c>
      <c r="J87" s="63">
        <f t="shared" si="136"/>
        <v>0</v>
      </c>
      <c r="K87" s="63">
        <f t="shared" si="136"/>
        <v>0</v>
      </c>
      <c r="L87" s="63">
        <f t="shared" si="136"/>
        <v>0</v>
      </c>
      <c r="M87" s="63">
        <f t="shared" si="136"/>
        <v>0</v>
      </c>
      <c r="N87" s="63">
        <f t="shared" si="136"/>
        <v>0</v>
      </c>
    </row>
    <row r="88" spans="1:33" ht="24" customHeight="1" x14ac:dyDescent="0.25">
      <c r="C88" s="8"/>
      <c r="D88" s="8"/>
      <c r="E88" s="8"/>
      <c r="G88" s="8"/>
      <c r="K88" s="8"/>
    </row>
    <row r="89" spans="1:33" ht="24" customHeight="1" x14ac:dyDescent="0.25">
      <c r="C89" s="8"/>
      <c r="D89" s="8"/>
      <c r="E89" s="8"/>
      <c r="G89" s="8"/>
      <c r="K89" s="8"/>
    </row>
    <row r="90" spans="1:33" ht="18" customHeight="1" thickBot="1" x14ac:dyDescent="0.3">
      <c r="A90" s="94" t="s">
        <v>67</v>
      </c>
      <c r="C90" s="66"/>
      <c r="D90" s="66"/>
    </row>
    <row r="91" spans="1:33" ht="68.25" customHeight="1" x14ac:dyDescent="0.25">
      <c r="A91" s="95" t="s">
        <v>68</v>
      </c>
    </row>
    <row r="92" spans="1:33" ht="65.25" customHeight="1" thickBot="1" x14ac:dyDescent="0.3">
      <c r="A92" s="96" t="s">
        <v>69</v>
      </c>
    </row>
    <row r="93" spans="1:33" ht="18" customHeight="1" x14ac:dyDescent="0.25">
      <c r="A93" s="88"/>
    </row>
    <row r="94" spans="1:33" ht="18" customHeight="1" x14ac:dyDescent="0.25">
      <c r="A94" s="89" t="s">
        <v>63</v>
      </c>
    </row>
    <row r="95" spans="1:33" ht="18" customHeight="1" x14ac:dyDescent="0.25">
      <c r="A95" s="90" t="s">
        <v>64</v>
      </c>
    </row>
    <row r="96" spans="1:33" ht="18" customHeight="1" x14ac:dyDescent="0.25">
      <c r="A96" s="91" t="s">
        <v>65</v>
      </c>
    </row>
    <row r="97" spans="1:1" ht="18" customHeight="1" x14ac:dyDescent="0.25">
      <c r="A97" s="97" t="s">
        <v>70</v>
      </c>
    </row>
    <row r="98" spans="1:1" ht="18" customHeight="1" x14ac:dyDescent="0.25">
      <c r="A98" s="90"/>
    </row>
    <row r="99" spans="1:1" ht="18" customHeight="1" x14ac:dyDescent="0.25">
      <c r="A99" s="90"/>
    </row>
    <row r="100" spans="1:1" ht="18" customHeight="1" x14ac:dyDescent="0.25">
      <c r="A100" s="93" t="s">
        <v>66</v>
      </c>
    </row>
    <row r="101" spans="1:1" ht="18" customHeight="1" x14ac:dyDescent="0.25">
      <c r="A101" s="92" t="s">
        <v>71</v>
      </c>
    </row>
    <row r="102" spans="1:1" ht="18" customHeight="1" x14ac:dyDescent="0.25">
      <c r="A102" s="92"/>
    </row>
    <row r="103" spans="1:1" ht="18" customHeight="1" x14ac:dyDescent="0.25">
      <c r="A103" s="92"/>
    </row>
    <row r="104" spans="1:1" ht="18" customHeight="1" x14ac:dyDescent="0.25">
      <c r="A104" s="93" t="s">
        <v>66</v>
      </c>
    </row>
    <row r="105" spans="1:1" ht="18" customHeight="1" x14ac:dyDescent="0.25">
      <c r="A105" s="92" t="s">
        <v>72</v>
      </c>
    </row>
    <row r="106" spans="1:1" ht="18" customHeight="1" x14ac:dyDescent="0.25">
      <c r="A106" s="98"/>
    </row>
  </sheetData>
  <pageMargins left="0.7" right="0.7" top="0.75" bottom="0.75" header="0.3" footer="0.3"/>
  <pageSetup paperSize="8" scale="20" fitToHeight="0" orientation="landscape" horizontalDpi="300" verticalDpi="300" r:id="rId1"/>
  <colBreaks count="2" manualBreakCount="2">
    <brk id="16" max="1048575" man="1"/>
    <brk id="17" max="10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PREMESSE E LEGENDA</vt:lpstr>
      <vt:lpstr>Piano Economico Finanziario</vt:lpstr>
      <vt:lpstr>'Piano Economico Finanziario'!Area_stampa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2018-07-16T10:54:31Z</dcterms:created>
  <dcterms:modified xsi:type="dcterms:W3CDTF">2018-09-20T09:16:45Z</dcterms:modified>
</cp:coreProperties>
</file>