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filterPrivacy="1"/>
  <xr:revisionPtr revIDLastSave="0" documentId="13_ncr:1_{FD727E29-86E4-450B-9523-0343FCBB9B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18" sheetId="2" r:id="rId1"/>
    <sheet name="comp 2018 (2)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3" i="2" l="1"/>
  <c r="O88" i="2"/>
  <c r="O84" i="2"/>
  <c r="O79" i="2"/>
  <c r="O71" i="2"/>
  <c r="O63" i="2"/>
  <c r="O28" i="2"/>
  <c r="O90" i="2" l="1"/>
  <c r="K79" i="2" l="1"/>
  <c r="K71" i="2"/>
  <c r="K63" i="2"/>
  <c r="N92" i="2"/>
  <c r="N13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1" i="2"/>
  <c r="N12" i="2"/>
  <c r="N10" i="2"/>
  <c r="N9" i="2"/>
  <c r="N8" i="2"/>
  <c r="N7" i="2"/>
  <c r="K28" i="2"/>
  <c r="P12" i="2" l="1"/>
  <c r="Q12" i="2"/>
  <c r="P24" i="2"/>
  <c r="Q24" i="2"/>
  <c r="Q13" i="2"/>
  <c r="P13" i="2"/>
  <c r="P8" i="2"/>
  <c r="Q8" i="2"/>
  <c r="P11" i="2"/>
  <c r="Q11" i="2"/>
  <c r="Q17" i="2"/>
  <c r="P17" i="2"/>
  <c r="Q21" i="2"/>
  <c r="P21" i="2"/>
  <c r="Q25" i="2"/>
  <c r="P25" i="2"/>
  <c r="P92" i="2"/>
  <c r="Q92" i="2"/>
  <c r="P16" i="2"/>
  <c r="Q16" i="2"/>
  <c r="P14" i="2"/>
  <c r="Q14" i="2"/>
  <c r="P18" i="2"/>
  <c r="Q18" i="2"/>
  <c r="Q22" i="2"/>
  <c r="P22" i="2"/>
  <c r="P26" i="2"/>
  <c r="Q26" i="2"/>
  <c r="P7" i="2"/>
  <c r="Q7" i="2"/>
  <c r="P20" i="2"/>
  <c r="Q20" i="2"/>
  <c r="Q9" i="2"/>
  <c r="P9" i="2"/>
  <c r="Q10" i="2"/>
  <c r="P10" i="2"/>
  <c r="P15" i="2"/>
  <c r="Q15" i="2"/>
  <c r="P19" i="2"/>
  <c r="Q19" i="2"/>
  <c r="P23" i="2"/>
  <c r="Q23" i="2"/>
  <c r="P27" i="2"/>
  <c r="Q27" i="2"/>
  <c r="AW93" i="3"/>
  <c r="AV93" i="3"/>
  <c r="AU93" i="3"/>
  <c r="AT93" i="3"/>
  <c r="AS93" i="3"/>
  <c r="AR93" i="3"/>
  <c r="AQ93" i="3"/>
  <c r="AP93" i="3"/>
  <c r="AO93" i="3"/>
  <c r="AN93" i="3"/>
  <c r="AM93" i="3"/>
  <c r="AL93" i="3"/>
  <c r="AI93" i="3"/>
  <c r="AH93" i="3"/>
  <c r="AE93" i="3"/>
  <c r="AD93" i="3"/>
  <c r="AG93" i="3" s="1"/>
  <c r="AA93" i="3"/>
  <c r="Z93" i="3"/>
  <c r="W93" i="3"/>
  <c r="V93" i="3"/>
  <c r="S93" i="3"/>
  <c r="R93" i="3"/>
  <c r="O93" i="3"/>
  <c r="N93" i="3"/>
  <c r="Q93" i="3" s="1"/>
  <c r="K93" i="3"/>
  <c r="J93" i="3"/>
  <c r="G93" i="3"/>
  <c r="F93" i="3"/>
  <c r="C93" i="3"/>
  <c r="D93" i="3" s="1"/>
  <c r="B93" i="3"/>
  <c r="AY92" i="3"/>
  <c r="AX92" i="3"/>
  <c r="AK92" i="3"/>
  <c r="AJ92" i="3"/>
  <c r="AG92" i="3"/>
  <c r="AF92" i="3"/>
  <c r="AC92" i="3"/>
  <c r="AB92" i="3"/>
  <c r="Y92" i="3"/>
  <c r="X92" i="3"/>
  <c r="U92" i="3"/>
  <c r="T92" i="3"/>
  <c r="Q92" i="3"/>
  <c r="P92" i="3"/>
  <c r="M92" i="3"/>
  <c r="L92" i="3"/>
  <c r="I92" i="3"/>
  <c r="H92" i="3"/>
  <c r="E92" i="3"/>
  <c r="D92" i="3"/>
  <c r="AZ91" i="3"/>
  <c r="AY91" i="3"/>
  <c r="BA91" i="3" s="1"/>
  <c r="AX91" i="3"/>
  <c r="AK91" i="3"/>
  <c r="AJ91" i="3"/>
  <c r="AJ93" i="3" s="1"/>
  <c r="AG91" i="3"/>
  <c r="AF91" i="3"/>
  <c r="AC91" i="3"/>
  <c r="AB91" i="3"/>
  <c r="AB93" i="3" s="1"/>
  <c r="Y91" i="3"/>
  <c r="X91" i="3"/>
  <c r="U91" i="3"/>
  <c r="T91" i="3"/>
  <c r="T93" i="3" s="1"/>
  <c r="Q91" i="3"/>
  <c r="P91" i="3"/>
  <c r="M91" i="3"/>
  <c r="L91" i="3"/>
  <c r="L93" i="3" s="1"/>
  <c r="I91" i="3"/>
  <c r="H91" i="3"/>
  <c r="E91" i="3"/>
  <c r="D91" i="3"/>
  <c r="AY89" i="3"/>
  <c r="AZ89" i="3" s="1"/>
  <c r="AX89" i="3"/>
  <c r="AW89" i="3"/>
  <c r="AV89" i="3"/>
  <c r="AS89" i="3"/>
  <c r="AR89" i="3"/>
  <c r="AO89" i="3"/>
  <c r="AN89" i="3"/>
  <c r="AK89" i="3"/>
  <c r="AJ89" i="3"/>
  <c r="AG89" i="3"/>
  <c r="AF89" i="3"/>
  <c r="AC89" i="3"/>
  <c r="AB89" i="3"/>
  <c r="Y89" i="3"/>
  <c r="X89" i="3"/>
  <c r="U89" i="3"/>
  <c r="T89" i="3"/>
  <c r="Q89" i="3"/>
  <c r="P89" i="3"/>
  <c r="M89" i="3"/>
  <c r="L89" i="3"/>
  <c r="I89" i="3"/>
  <c r="H89" i="3"/>
  <c r="E89" i="3"/>
  <c r="D89" i="3"/>
  <c r="AU88" i="3"/>
  <c r="AT88" i="3"/>
  <c r="AQ88" i="3"/>
  <c r="AP88" i="3"/>
  <c r="AM88" i="3"/>
  <c r="AL88" i="3"/>
  <c r="AL102" i="3" s="1"/>
  <c r="AI88" i="3"/>
  <c r="AH88" i="3"/>
  <c r="AE88" i="3"/>
  <c r="AD88" i="3"/>
  <c r="AA88" i="3"/>
  <c r="AB88" i="3" s="1"/>
  <c r="Z88" i="3"/>
  <c r="W88" i="3"/>
  <c r="V88" i="3"/>
  <c r="V102" i="3" s="1"/>
  <c r="S88" i="3"/>
  <c r="R88" i="3"/>
  <c r="O88" i="3"/>
  <c r="N88" i="3"/>
  <c r="K88" i="3"/>
  <c r="L88" i="3" s="1"/>
  <c r="J88" i="3"/>
  <c r="J102" i="3" s="1"/>
  <c r="G88" i="3"/>
  <c r="F88" i="3"/>
  <c r="C88" i="3"/>
  <c r="D88" i="3" s="1"/>
  <c r="B88" i="3"/>
  <c r="AY87" i="3"/>
  <c r="AX87" i="3"/>
  <c r="BA87" i="3" s="1"/>
  <c r="AW87" i="3"/>
  <c r="AV87" i="3"/>
  <c r="AS87" i="3"/>
  <c r="AR87" i="3"/>
  <c r="AO87" i="3"/>
  <c r="AN87" i="3"/>
  <c r="AK87" i="3"/>
  <c r="AJ87" i="3"/>
  <c r="AG87" i="3"/>
  <c r="AF87" i="3"/>
  <c r="AC87" i="3"/>
  <c r="AB87" i="3"/>
  <c r="Y87" i="3"/>
  <c r="X87" i="3"/>
  <c r="U87" i="3"/>
  <c r="T87" i="3"/>
  <c r="Q87" i="3"/>
  <c r="P87" i="3"/>
  <c r="M87" i="3"/>
  <c r="L87" i="3"/>
  <c r="I87" i="3"/>
  <c r="H87" i="3"/>
  <c r="E87" i="3"/>
  <c r="D87" i="3"/>
  <c r="AY86" i="3"/>
  <c r="AX86" i="3"/>
  <c r="AZ86" i="3" s="1"/>
  <c r="AW86" i="3"/>
  <c r="AV86" i="3"/>
  <c r="AS86" i="3"/>
  <c r="AR86" i="3"/>
  <c r="AO86" i="3"/>
  <c r="AN86" i="3"/>
  <c r="AK86" i="3"/>
  <c r="AJ86" i="3"/>
  <c r="AG86" i="3"/>
  <c r="AF86" i="3"/>
  <c r="AC86" i="3"/>
  <c r="AB86" i="3"/>
  <c r="Y86" i="3"/>
  <c r="X86" i="3"/>
  <c r="U86" i="3"/>
  <c r="T86" i="3"/>
  <c r="Q86" i="3"/>
  <c r="P86" i="3"/>
  <c r="M86" i="3"/>
  <c r="L86" i="3"/>
  <c r="I86" i="3"/>
  <c r="H86" i="3"/>
  <c r="E86" i="3"/>
  <c r="D86" i="3"/>
  <c r="AY85" i="3"/>
  <c r="AX85" i="3"/>
  <c r="AW85" i="3"/>
  <c r="AV85" i="3"/>
  <c r="AS85" i="3"/>
  <c r="AR85" i="3"/>
  <c r="AO85" i="3"/>
  <c r="AN85" i="3"/>
  <c r="AK85" i="3"/>
  <c r="AJ85" i="3"/>
  <c r="AG85" i="3"/>
  <c r="AF85" i="3"/>
  <c r="AC85" i="3"/>
  <c r="AB85" i="3"/>
  <c r="Y85" i="3"/>
  <c r="X85" i="3"/>
  <c r="U85" i="3"/>
  <c r="T85" i="3"/>
  <c r="Q85" i="3"/>
  <c r="P85" i="3"/>
  <c r="M85" i="3"/>
  <c r="L85" i="3"/>
  <c r="I85" i="3"/>
  <c r="H85" i="3"/>
  <c r="E85" i="3"/>
  <c r="D85" i="3"/>
  <c r="AU84" i="3"/>
  <c r="AT84" i="3"/>
  <c r="AQ84" i="3"/>
  <c r="AR84" i="3" s="1"/>
  <c r="AP84" i="3"/>
  <c r="AP101" i="3" s="1"/>
  <c r="AM84" i="3"/>
  <c r="AL84" i="3"/>
  <c r="AL101" i="3" s="1"/>
  <c r="AI84" i="3"/>
  <c r="AJ84" i="3" s="1"/>
  <c r="AH84" i="3"/>
  <c r="AE84" i="3"/>
  <c r="AD84" i="3"/>
  <c r="AB84" i="3"/>
  <c r="AA84" i="3"/>
  <c r="Z84" i="3"/>
  <c r="W84" i="3"/>
  <c r="V84" i="3"/>
  <c r="V101" i="3" s="1"/>
  <c r="S84" i="3"/>
  <c r="T84" i="3" s="1"/>
  <c r="R84" i="3"/>
  <c r="O84" i="3"/>
  <c r="N84" i="3"/>
  <c r="K84" i="3"/>
  <c r="J84" i="3"/>
  <c r="G84" i="3"/>
  <c r="F84" i="3"/>
  <c r="F101" i="3" s="1"/>
  <c r="C84" i="3"/>
  <c r="B84" i="3"/>
  <c r="E84" i="3" s="1"/>
  <c r="AY83" i="3"/>
  <c r="AX83" i="3"/>
  <c r="AW83" i="3"/>
  <c r="AV83" i="3"/>
  <c r="AS83" i="3"/>
  <c r="AR83" i="3"/>
  <c r="AO83" i="3"/>
  <c r="AN83" i="3"/>
  <c r="AK83" i="3"/>
  <c r="AJ83" i="3"/>
  <c r="AG83" i="3"/>
  <c r="AF83" i="3"/>
  <c r="AC83" i="3"/>
  <c r="AB83" i="3"/>
  <c r="Y83" i="3"/>
  <c r="X83" i="3"/>
  <c r="U83" i="3"/>
  <c r="T83" i="3"/>
  <c r="Q83" i="3"/>
  <c r="P83" i="3"/>
  <c r="M83" i="3"/>
  <c r="L83" i="3"/>
  <c r="I83" i="3"/>
  <c r="H83" i="3"/>
  <c r="E83" i="3"/>
  <c r="D83" i="3"/>
  <c r="AY82" i="3"/>
  <c r="AZ82" i="3" s="1"/>
  <c r="AX82" i="3"/>
  <c r="AW82" i="3"/>
  <c r="AV82" i="3"/>
  <c r="AS82" i="3"/>
  <c r="AR82" i="3"/>
  <c r="AO82" i="3"/>
  <c r="AN82" i="3"/>
  <c r="AK82" i="3"/>
  <c r="AJ82" i="3"/>
  <c r="AG82" i="3"/>
  <c r="AF82" i="3"/>
  <c r="AC82" i="3"/>
  <c r="AB82" i="3"/>
  <c r="Y82" i="3"/>
  <c r="X82" i="3"/>
  <c r="U82" i="3"/>
  <c r="T82" i="3"/>
  <c r="Q82" i="3"/>
  <c r="P82" i="3"/>
  <c r="M82" i="3"/>
  <c r="L82" i="3"/>
  <c r="I82" i="3"/>
  <c r="H82" i="3"/>
  <c r="E82" i="3"/>
  <c r="D82" i="3"/>
  <c r="AY81" i="3"/>
  <c r="AX81" i="3"/>
  <c r="AW81" i="3"/>
  <c r="AV81" i="3"/>
  <c r="AS81" i="3"/>
  <c r="AR81" i="3"/>
  <c r="AO81" i="3"/>
  <c r="AN81" i="3"/>
  <c r="AK81" i="3"/>
  <c r="AJ81" i="3"/>
  <c r="AG81" i="3"/>
  <c r="AF81" i="3"/>
  <c r="AC81" i="3"/>
  <c r="AB81" i="3"/>
  <c r="Y81" i="3"/>
  <c r="X81" i="3"/>
  <c r="U81" i="3"/>
  <c r="T81" i="3"/>
  <c r="Q81" i="3"/>
  <c r="P81" i="3"/>
  <c r="M81" i="3"/>
  <c r="L81" i="3"/>
  <c r="I81" i="3"/>
  <c r="H81" i="3"/>
  <c r="E81" i="3"/>
  <c r="D81" i="3"/>
  <c r="AY80" i="3"/>
  <c r="AX80" i="3"/>
  <c r="AW80" i="3"/>
  <c r="AV80" i="3"/>
  <c r="AS80" i="3"/>
  <c r="AR80" i="3"/>
  <c r="AO80" i="3"/>
  <c r="AN80" i="3"/>
  <c r="AK80" i="3"/>
  <c r="AJ80" i="3"/>
  <c r="AG80" i="3"/>
  <c r="AF80" i="3"/>
  <c r="AC80" i="3"/>
  <c r="AB80" i="3"/>
  <c r="Y80" i="3"/>
  <c r="X80" i="3"/>
  <c r="U80" i="3"/>
  <c r="T80" i="3"/>
  <c r="Q80" i="3"/>
  <c r="P80" i="3"/>
  <c r="M80" i="3"/>
  <c r="L80" i="3"/>
  <c r="I80" i="3"/>
  <c r="H80" i="3"/>
  <c r="E80" i="3"/>
  <c r="D80" i="3"/>
  <c r="AU79" i="3"/>
  <c r="AT79" i="3"/>
  <c r="AV79" i="3" s="1"/>
  <c r="AQ79" i="3"/>
  <c r="AP79" i="3"/>
  <c r="AP100" i="3" s="1"/>
  <c r="AM79" i="3"/>
  <c r="AL79" i="3"/>
  <c r="AO79" i="3" s="1"/>
  <c r="AI79" i="3"/>
  <c r="AJ79" i="3" s="1"/>
  <c r="AH79" i="3"/>
  <c r="AE79" i="3"/>
  <c r="AD79" i="3"/>
  <c r="AA79" i="3"/>
  <c r="Z79" i="3"/>
  <c r="Z100" i="3" s="1"/>
  <c r="W79" i="3"/>
  <c r="V79" i="3"/>
  <c r="Y79" i="3" s="1"/>
  <c r="S79" i="3"/>
  <c r="T79" i="3" s="1"/>
  <c r="R79" i="3"/>
  <c r="O79" i="3"/>
  <c r="N79" i="3"/>
  <c r="N100" i="3" s="1"/>
  <c r="K79" i="3"/>
  <c r="J79" i="3"/>
  <c r="G79" i="3"/>
  <c r="F79" i="3"/>
  <c r="F100" i="3" s="1"/>
  <c r="C79" i="3"/>
  <c r="B79" i="3"/>
  <c r="E79" i="3" s="1"/>
  <c r="AY78" i="3"/>
  <c r="AX78" i="3"/>
  <c r="AW78" i="3"/>
  <c r="AV78" i="3"/>
  <c r="AS78" i="3"/>
  <c r="AR78" i="3"/>
  <c r="AO78" i="3"/>
  <c r="AN78" i="3"/>
  <c r="AK78" i="3"/>
  <c r="AJ78" i="3"/>
  <c r="AG78" i="3"/>
  <c r="AF78" i="3"/>
  <c r="AC78" i="3"/>
  <c r="AB78" i="3"/>
  <c r="Y78" i="3"/>
  <c r="X78" i="3"/>
  <c r="U78" i="3"/>
  <c r="T78" i="3"/>
  <c r="Q78" i="3"/>
  <c r="P78" i="3"/>
  <c r="M78" i="3"/>
  <c r="I78" i="3"/>
  <c r="H78" i="3"/>
  <c r="E78" i="3"/>
  <c r="D78" i="3"/>
  <c r="AY77" i="3"/>
  <c r="AZ77" i="3" s="1"/>
  <c r="AX77" i="3"/>
  <c r="AW77" i="3"/>
  <c r="AV77" i="3"/>
  <c r="AS77" i="3"/>
  <c r="AR77" i="3"/>
  <c r="AO77" i="3"/>
  <c r="AN77" i="3"/>
  <c r="AK77" i="3"/>
  <c r="AJ77" i="3"/>
  <c r="AG77" i="3"/>
  <c r="AF77" i="3"/>
  <c r="AC77" i="3"/>
  <c r="AB77" i="3"/>
  <c r="Y77" i="3"/>
  <c r="X77" i="3"/>
  <c r="U77" i="3"/>
  <c r="T77" i="3"/>
  <c r="Q77" i="3"/>
  <c r="P77" i="3"/>
  <c r="M77" i="3"/>
  <c r="L77" i="3"/>
  <c r="I77" i="3"/>
  <c r="H77" i="3"/>
  <c r="E77" i="3"/>
  <c r="D77" i="3"/>
  <c r="AY76" i="3"/>
  <c r="AX76" i="3"/>
  <c r="BA76" i="3" s="1"/>
  <c r="AW76" i="3"/>
  <c r="AV76" i="3"/>
  <c r="AS76" i="3"/>
  <c r="AR76" i="3"/>
  <c r="AO76" i="3"/>
  <c r="AN76" i="3"/>
  <c r="AK76" i="3"/>
  <c r="AJ76" i="3"/>
  <c r="AG76" i="3"/>
  <c r="AF76" i="3"/>
  <c r="AC76" i="3"/>
  <c r="AB76" i="3"/>
  <c r="Y76" i="3"/>
  <c r="X76" i="3"/>
  <c r="U76" i="3"/>
  <c r="T76" i="3"/>
  <c r="Q76" i="3"/>
  <c r="P76" i="3"/>
  <c r="M76" i="3"/>
  <c r="L76" i="3"/>
  <c r="I76" i="3"/>
  <c r="H76" i="3"/>
  <c r="E76" i="3"/>
  <c r="D76" i="3"/>
  <c r="AY75" i="3"/>
  <c r="AZ75" i="3" s="1"/>
  <c r="AX75" i="3"/>
  <c r="AW75" i="3"/>
  <c r="AV75" i="3"/>
  <c r="AS75" i="3"/>
  <c r="AR75" i="3"/>
  <c r="AO75" i="3"/>
  <c r="AN75" i="3"/>
  <c r="AK75" i="3"/>
  <c r="AJ75" i="3"/>
  <c r="AG75" i="3"/>
  <c r="AF75" i="3"/>
  <c r="AC75" i="3"/>
  <c r="AB75" i="3"/>
  <c r="Y75" i="3"/>
  <c r="X75" i="3"/>
  <c r="U75" i="3"/>
  <c r="T75" i="3"/>
  <c r="Q75" i="3"/>
  <c r="P75" i="3"/>
  <c r="M75" i="3"/>
  <c r="L75" i="3"/>
  <c r="I75" i="3"/>
  <c r="H75" i="3"/>
  <c r="E75" i="3"/>
  <c r="D75" i="3"/>
  <c r="AY74" i="3"/>
  <c r="AX74" i="3"/>
  <c r="BA74" i="3" s="1"/>
  <c r="AW74" i="3"/>
  <c r="AV74" i="3"/>
  <c r="AS74" i="3"/>
  <c r="AR74" i="3"/>
  <c r="AO74" i="3"/>
  <c r="AN74" i="3"/>
  <c r="AK74" i="3"/>
  <c r="AJ74" i="3"/>
  <c r="AG74" i="3"/>
  <c r="AF74" i="3"/>
  <c r="AC74" i="3"/>
  <c r="AB74" i="3"/>
  <c r="Y74" i="3"/>
  <c r="X74" i="3"/>
  <c r="U74" i="3"/>
  <c r="T74" i="3"/>
  <c r="Q74" i="3"/>
  <c r="P74" i="3"/>
  <c r="M74" i="3"/>
  <c r="L74" i="3"/>
  <c r="I74" i="3"/>
  <c r="H74" i="3"/>
  <c r="E74" i="3"/>
  <c r="D74" i="3"/>
  <c r="AY73" i="3"/>
  <c r="AZ73" i="3" s="1"/>
  <c r="AX73" i="3"/>
  <c r="AW73" i="3"/>
  <c r="AV73" i="3"/>
  <c r="AS73" i="3"/>
  <c r="AR73" i="3"/>
  <c r="AO73" i="3"/>
  <c r="AN73" i="3"/>
  <c r="AK73" i="3"/>
  <c r="AJ73" i="3"/>
  <c r="AG73" i="3"/>
  <c r="AF73" i="3"/>
  <c r="AC73" i="3"/>
  <c r="AB73" i="3"/>
  <c r="Y73" i="3"/>
  <c r="X73" i="3"/>
  <c r="U73" i="3"/>
  <c r="T73" i="3"/>
  <c r="Q73" i="3"/>
  <c r="P73" i="3"/>
  <c r="M73" i="3"/>
  <c r="L73" i="3"/>
  <c r="I73" i="3"/>
  <c r="H73" i="3"/>
  <c r="E73" i="3"/>
  <c r="D73" i="3"/>
  <c r="AY72" i="3"/>
  <c r="AX72" i="3"/>
  <c r="BA72" i="3" s="1"/>
  <c r="AW72" i="3"/>
  <c r="AV72" i="3"/>
  <c r="AS72" i="3"/>
  <c r="AR72" i="3"/>
  <c r="AO72" i="3"/>
  <c r="AN72" i="3"/>
  <c r="AK72" i="3"/>
  <c r="AJ72" i="3"/>
  <c r="AG72" i="3"/>
  <c r="AF72" i="3"/>
  <c r="AC72" i="3"/>
  <c r="AB72" i="3"/>
  <c r="Y72" i="3"/>
  <c r="X72" i="3"/>
  <c r="U72" i="3"/>
  <c r="T72" i="3"/>
  <c r="Q72" i="3"/>
  <c r="P72" i="3"/>
  <c r="M72" i="3"/>
  <c r="L72" i="3"/>
  <c r="I72" i="3"/>
  <c r="H72" i="3"/>
  <c r="E72" i="3"/>
  <c r="D72" i="3"/>
  <c r="AU71" i="3"/>
  <c r="AV71" i="3" s="1"/>
  <c r="AT71" i="3"/>
  <c r="AQ71" i="3"/>
  <c r="AP71" i="3"/>
  <c r="AM71" i="3"/>
  <c r="AN71" i="3" s="1"/>
  <c r="AL71" i="3"/>
  <c r="AI71" i="3"/>
  <c r="AH71" i="3"/>
  <c r="AE71" i="3"/>
  <c r="AF71" i="3" s="1"/>
  <c r="AD71" i="3"/>
  <c r="AA71" i="3"/>
  <c r="Z71" i="3"/>
  <c r="AC71" i="3" s="1"/>
  <c r="W71" i="3"/>
  <c r="X71" i="3" s="1"/>
  <c r="V71" i="3"/>
  <c r="S71" i="3"/>
  <c r="R71" i="3"/>
  <c r="O71" i="3"/>
  <c r="P71" i="3" s="1"/>
  <c r="N71" i="3"/>
  <c r="K71" i="3"/>
  <c r="J71" i="3"/>
  <c r="G71" i="3"/>
  <c r="H71" i="3" s="1"/>
  <c r="F71" i="3"/>
  <c r="C71" i="3"/>
  <c r="AY71" i="3" s="1"/>
  <c r="B71" i="3"/>
  <c r="AY70" i="3"/>
  <c r="AZ70" i="3" s="1"/>
  <c r="AX70" i="3"/>
  <c r="AW70" i="3"/>
  <c r="AV70" i="3"/>
  <c r="AS70" i="3"/>
  <c r="AR70" i="3"/>
  <c r="AO70" i="3"/>
  <c r="AN70" i="3"/>
  <c r="AK70" i="3"/>
  <c r="AJ70" i="3"/>
  <c r="AG70" i="3"/>
  <c r="AF70" i="3"/>
  <c r="AC70" i="3"/>
  <c r="AB70" i="3"/>
  <c r="Y70" i="3"/>
  <c r="X70" i="3"/>
  <c r="U70" i="3"/>
  <c r="T70" i="3"/>
  <c r="Q70" i="3"/>
  <c r="P70" i="3"/>
  <c r="M70" i="3"/>
  <c r="L70" i="3"/>
  <c r="I70" i="3"/>
  <c r="H70" i="3"/>
  <c r="E70" i="3"/>
  <c r="D70" i="3"/>
  <c r="AY69" i="3"/>
  <c r="AX69" i="3"/>
  <c r="BA69" i="3" s="1"/>
  <c r="AW69" i="3"/>
  <c r="AV69" i="3"/>
  <c r="AS69" i="3"/>
  <c r="AR69" i="3"/>
  <c r="AO69" i="3"/>
  <c r="AN69" i="3"/>
  <c r="AK69" i="3"/>
  <c r="AJ69" i="3"/>
  <c r="AG69" i="3"/>
  <c r="AF69" i="3"/>
  <c r="AC69" i="3"/>
  <c r="AB69" i="3"/>
  <c r="Y69" i="3"/>
  <c r="X69" i="3"/>
  <c r="U69" i="3"/>
  <c r="T69" i="3"/>
  <c r="Q69" i="3"/>
  <c r="P69" i="3"/>
  <c r="M69" i="3"/>
  <c r="L69" i="3"/>
  <c r="I69" i="3"/>
  <c r="H69" i="3"/>
  <c r="E69" i="3"/>
  <c r="D69" i="3"/>
  <c r="AY68" i="3"/>
  <c r="AZ68" i="3" s="1"/>
  <c r="AX68" i="3"/>
  <c r="AW68" i="3"/>
  <c r="AV68" i="3"/>
  <c r="AS68" i="3"/>
  <c r="AR68" i="3"/>
  <c r="AO68" i="3"/>
  <c r="AN68" i="3"/>
  <c r="AK68" i="3"/>
  <c r="AJ68" i="3"/>
  <c r="AG68" i="3"/>
  <c r="AF68" i="3"/>
  <c r="AC68" i="3"/>
  <c r="AB68" i="3"/>
  <c r="Y68" i="3"/>
  <c r="X68" i="3"/>
  <c r="U68" i="3"/>
  <c r="T68" i="3"/>
  <c r="Q68" i="3"/>
  <c r="P68" i="3"/>
  <c r="M68" i="3"/>
  <c r="L68" i="3"/>
  <c r="I68" i="3"/>
  <c r="H68" i="3"/>
  <c r="E68" i="3"/>
  <c r="D68" i="3"/>
  <c r="AY67" i="3"/>
  <c r="AX67" i="3"/>
  <c r="BA67" i="3" s="1"/>
  <c r="AW67" i="3"/>
  <c r="AV67" i="3"/>
  <c r="AS67" i="3"/>
  <c r="AR67" i="3"/>
  <c r="AO67" i="3"/>
  <c r="AN67" i="3"/>
  <c r="AK67" i="3"/>
  <c r="AJ67" i="3"/>
  <c r="AG67" i="3"/>
  <c r="AF67" i="3"/>
  <c r="AC67" i="3"/>
  <c r="AB67" i="3"/>
  <c r="Y67" i="3"/>
  <c r="X67" i="3"/>
  <c r="U67" i="3"/>
  <c r="T67" i="3"/>
  <c r="Q67" i="3"/>
  <c r="P67" i="3"/>
  <c r="M67" i="3"/>
  <c r="L67" i="3"/>
  <c r="I67" i="3"/>
  <c r="H67" i="3"/>
  <c r="E67" i="3"/>
  <c r="D67" i="3"/>
  <c r="AY66" i="3"/>
  <c r="AZ66" i="3" s="1"/>
  <c r="AX66" i="3"/>
  <c r="AW66" i="3"/>
  <c r="AV66" i="3"/>
  <c r="AS66" i="3"/>
  <c r="AR66" i="3"/>
  <c r="AO66" i="3"/>
  <c r="AN66" i="3"/>
  <c r="AK66" i="3"/>
  <c r="AJ66" i="3"/>
  <c r="AG66" i="3"/>
  <c r="AF66" i="3"/>
  <c r="AC66" i="3"/>
  <c r="AB66" i="3"/>
  <c r="Y66" i="3"/>
  <c r="X66" i="3"/>
  <c r="U66" i="3"/>
  <c r="T66" i="3"/>
  <c r="Q66" i="3"/>
  <c r="P66" i="3"/>
  <c r="M66" i="3"/>
  <c r="L66" i="3"/>
  <c r="I66" i="3"/>
  <c r="H66" i="3"/>
  <c r="E66" i="3"/>
  <c r="D66" i="3"/>
  <c r="AY65" i="3"/>
  <c r="AX65" i="3"/>
  <c r="BA65" i="3" s="1"/>
  <c r="AW65" i="3"/>
  <c r="AV65" i="3"/>
  <c r="AS65" i="3"/>
  <c r="AR65" i="3"/>
  <c r="AO65" i="3"/>
  <c r="AN65" i="3"/>
  <c r="AK65" i="3"/>
  <c r="AJ65" i="3"/>
  <c r="AG65" i="3"/>
  <c r="AF65" i="3"/>
  <c r="AC65" i="3"/>
  <c r="AB65" i="3"/>
  <c r="Y65" i="3"/>
  <c r="X65" i="3"/>
  <c r="U65" i="3"/>
  <c r="T65" i="3"/>
  <c r="Q65" i="3"/>
  <c r="P65" i="3"/>
  <c r="M65" i="3"/>
  <c r="L65" i="3"/>
  <c r="I65" i="3"/>
  <c r="H65" i="3"/>
  <c r="E65" i="3"/>
  <c r="D65" i="3"/>
  <c r="AY64" i="3"/>
  <c r="AZ64" i="3" s="1"/>
  <c r="AX64" i="3"/>
  <c r="AW64" i="3"/>
  <c r="AV64" i="3"/>
  <c r="AS64" i="3"/>
  <c r="AR64" i="3"/>
  <c r="AO64" i="3"/>
  <c r="AN64" i="3"/>
  <c r="AK64" i="3"/>
  <c r="AJ64" i="3"/>
  <c r="AG64" i="3"/>
  <c r="AF64" i="3"/>
  <c r="AC64" i="3"/>
  <c r="AB64" i="3"/>
  <c r="Y64" i="3"/>
  <c r="X64" i="3"/>
  <c r="U64" i="3"/>
  <c r="T64" i="3"/>
  <c r="Q64" i="3"/>
  <c r="P64" i="3"/>
  <c r="M64" i="3"/>
  <c r="L64" i="3"/>
  <c r="I64" i="3"/>
  <c r="H64" i="3"/>
  <c r="E64" i="3"/>
  <c r="D64" i="3"/>
  <c r="AU63" i="3"/>
  <c r="AU90" i="3" s="1"/>
  <c r="AT63" i="3"/>
  <c r="AQ63" i="3"/>
  <c r="AR63" i="3" s="1"/>
  <c r="AP63" i="3"/>
  <c r="AM63" i="3"/>
  <c r="AL63" i="3"/>
  <c r="AI63" i="3"/>
  <c r="AH63" i="3"/>
  <c r="AH98" i="3" s="1"/>
  <c r="AE63" i="3"/>
  <c r="AD63" i="3"/>
  <c r="AA63" i="3"/>
  <c r="AB63" i="3" s="1"/>
  <c r="Z63" i="3"/>
  <c r="W63" i="3"/>
  <c r="V63" i="3"/>
  <c r="S63" i="3"/>
  <c r="R63" i="3"/>
  <c r="O63" i="3"/>
  <c r="N63" i="3"/>
  <c r="K63" i="3"/>
  <c r="J63" i="3"/>
  <c r="G63" i="3"/>
  <c r="F63" i="3"/>
  <c r="C63" i="3"/>
  <c r="B63" i="3"/>
  <c r="AY62" i="3"/>
  <c r="AX62" i="3"/>
  <c r="BA62" i="3" s="1"/>
  <c r="AW62" i="3"/>
  <c r="AV62" i="3"/>
  <c r="AS62" i="3"/>
  <c r="AR62" i="3"/>
  <c r="AO62" i="3"/>
  <c r="AN62" i="3"/>
  <c r="AK62" i="3"/>
  <c r="AJ62" i="3"/>
  <c r="AG62" i="3"/>
  <c r="AF62" i="3"/>
  <c r="AC62" i="3"/>
  <c r="AB62" i="3"/>
  <c r="Y62" i="3"/>
  <c r="X62" i="3"/>
  <c r="U62" i="3"/>
  <c r="T62" i="3"/>
  <c r="Q62" i="3"/>
  <c r="P62" i="3"/>
  <c r="M62" i="3"/>
  <c r="L62" i="3"/>
  <c r="I62" i="3"/>
  <c r="H62" i="3"/>
  <c r="E62" i="3"/>
  <c r="D62" i="3"/>
  <c r="AY61" i="3"/>
  <c r="AZ61" i="3" s="1"/>
  <c r="AX61" i="3"/>
  <c r="AW61" i="3"/>
  <c r="AV61" i="3"/>
  <c r="AS61" i="3"/>
  <c r="AR61" i="3"/>
  <c r="AO61" i="3"/>
  <c r="AN61" i="3"/>
  <c r="AK61" i="3"/>
  <c r="AJ61" i="3"/>
  <c r="AG61" i="3"/>
  <c r="AF61" i="3"/>
  <c r="AC61" i="3"/>
  <c r="AB61" i="3"/>
  <c r="Y61" i="3"/>
  <c r="X61" i="3"/>
  <c r="U61" i="3"/>
  <c r="T61" i="3"/>
  <c r="Q61" i="3"/>
  <c r="P61" i="3"/>
  <c r="M61" i="3"/>
  <c r="L61" i="3"/>
  <c r="I61" i="3"/>
  <c r="H61" i="3"/>
  <c r="E61" i="3"/>
  <c r="D61" i="3"/>
  <c r="AY60" i="3"/>
  <c r="AX60" i="3"/>
  <c r="BA60" i="3" s="1"/>
  <c r="AW60" i="3"/>
  <c r="AV60" i="3"/>
  <c r="AS60" i="3"/>
  <c r="AR60" i="3"/>
  <c r="AO60" i="3"/>
  <c r="AN60" i="3"/>
  <c r="AK60" i="3"/>
  <c r="AJ60" i="3"/>
  <c r="AG60" i="3"/>
  <c r="AF60" i="3"/>
  <c r="AC60" i="3"/>
  <c r="AB60" i="3"/>
  <c r="Y60" i="3"/>
  <c r="X60" i="3"/>
  <c r="U60" i="3"/>
  <c r="T60" i="3"/>
  <c r="Q60" i="3"/>
  <c r="P60" i="3"/>
  <c r="M60" i="3"/>
  <c r="L60" i="3"/>
  <c r="I60" i="3"/>
  <c r="H60" i="3"/>
  <c r="E60" i="3"/>
  <c r="D60" i="3"/>
  <c r="AY59" i="3"/>
  <c r="AZ59" i="3" s="1"/>
  <c r="AX59" i="3"/>
  <c r="AW59" i="3"/>
  <c r="AV59" i="3"/>
  <c r="AS59" i="3"/>
  <c r="AR59" i="3"/>
  <c r="AO59" i="3"/>
  <c r="AN59" i="3"/>
  <c r="AK59" i="3"/>
  <c r="AJ59" i="3"/>
  <c r="AG59" i="3"/>
  <c r="AF59" i="3"/>
  <c r="AC59" i="3"/>
  <c r="AB59" i="3"/>
  <c r="Y59" i="3"/>
  <c r="X59" i="3"/>
  <c r="U59" i="3"/>
  <c r="T59" i="3"/>
  <c r="Q59" i="3"/>
  <c r="P59" i="3"/>
  <c r="M59" i="3"/>
  <c r="L59" i="3"/>
  <c r="I59" i="3"/>
  <c r="H59" i="3"/>
  <c r="E59" i="3"/>
  <c r="D59" i="3"/>
  <c r="AY58" i="3"/>
  <c r="AX58" i="3"/>
  <c r="BA58" i="3" s="1"/>
  <c r="AW58" i="3"/>
  <c r="AV58" i="3"/>
  <c r="AS58" i="3"/>
  <c r="AR58" i="3"/>
  <c r="AO58" i="3"/>
  <c r="AN58" i="3"/>
  <c r="AK58" i="3"/>
  <c r="AJ58" i="3"/>
  <c r="AG58" i="3"/>
  <c r="AF58" i="3"/>
  <c r="AC58" i="3"/>
  <c r="AB58" i="3"/>
  <c r="Y58" i="3"/>
  <c r="X58" i="3"/>
  <c r="U58" i="3"/>
  <c r="T58" i="3"/>
  <c r="Q58" i="3"/>
  <c r="P58" i="3"/>
  <c r="M58" i="3"/>
  <c r="L58" i="3"/>
  <c r="I58" i="3"/>
  <c r="H58" i="3"/>
  <c r="E58" i="3"/>
  <c r="D58" i="3"/>
  <c r="AY57" i="3"/>
  <c r="AZ57" i="3" s="1"/>
  <c r="AX57" i="3"/>
  <c r="AW57" i="3"/>
  <c r="AV57" i="3"/>
  <c r="AS57" i="3"/>
  <c r="AR57" i="3"/>
  <c r="AO57" i="3"/>
  <c r="AN57" i="3"/>
  <c r="AK57" i="3"/>
  <c r="AJ57" i="3"/>
  <c r="AG57" i="3"/>
  <c r="AF57" i="3"/>
  <c r="AC57" i="3"/>
  <c r="AB57" i="3"/>
  <c r="Y57" i="3"/>
  <c r="X57" i="3"/>
  <c r="U57" i="3"/>
  <c r="T57" i="3"/>
  <c r="Q57" i="3"/>
  <c r="P57" i="3"/>
  <c r="M57" i="3"/>
  <c r="L57" i="3"/>
  <c r="I57" i="3"/>
  <c r="H57" i="3"/>
  <c r="E57" i="3"/>
  <c r="D57" i="3"/>
  <c r="AY56" i="3"/>
  <c r="AX56" i="3"/>
  <c r="BA56" i="3" s="1"/>
  <c r="AW56" i="3"/>
  <c r="AV56" i="3"/>
  <c r="AS56" i="3"/>
  <c r="AR56" i="3"/>
  <c r="AO56" i="3"/>
  <c r="AN56" i="3"/>
  <c r="AK56" i="3"/>
  <c r="AJ56" i="3"/>
  <c r="AG56" i="3"/>
  <c r="AF56" i="3"/>
  <c r="AC56" i="3"/>
  <c r="AB56" i="3"/>
  <c r="Y56" i="3"/>
  <c r="X56" i="3"/>
  <c r="U56" i="3"/>
  <c r="T56" i="3"/>
  <c r="Q56" i="3"/>
  <c r="P56" i="3"/>
  <c r="M56" i="3"/>
  <c r="L56" i="3"/>
  <c r="I56" i="3"/>
  <c r="H56" i="3"/>
  <c r="E56" i="3"/>
  <c r="D56" i="3"/>
  <c r="AY55" i="3"/>
  <c r="AX55" i="3"/>
  <c r="AW55" i="3"/>
  <c r="AV55" i="3"/>
  <c r="AS55" i="3"/>
  <c r="AR55" i="3"/>
  <c r="AO55" i="3"/>
  <c r="AN55" i="3"/>
  <c r="AK55" i="3"/>
  <c r="AJ55" i="3"/>
  <c r="AG55" i="3"/>
  <c r="AF55" i="3"/>
  <c r="AC55" i="3"/>
  <c r="AB55" i="3"/>
  <c r="Y55" i="3"/>
  <c r="X55" i="3"/>
  <c r="U55" i="3"/>
  <c r="T55" i="3"/>
  <c r="Q55" i="3"/>
  <c r="P55" i="3"/>
  <c r="M55" i="3"/>
  <c r="L55" i="3"/>
  <c r="I55" i="3"/>
  <c r="H55" i="3"/>
  <c r="E55" i="3"/>
  <c r="D55" i="3"/>
  <c r="AY54" i="3"/>
  <c r="AZ54" i="3" s="1"/>
  <c r="AX54" i="3"/>
  <c r="BA54" i="3" s="1"/>
  <c r="AW54" i="3"/>
  <c r="AV54" i="3"/>
  <c r="AS54" i="3"/>
  <c r="AR54" i="3"/>
  <c r="AO54" i="3"/>
  <c r="AN54" i="3"/>
  <c r="AK54" i="3"/>
  <c r="AJ54" i="3"/>
  <c r="AG54" i="3"/>
  <c r="AF54" i="3"/>
  <c r="AC54" i="3"/>
  <c r="AB54" i="3"/>
  <c r="Y54" i="3"/>
  <c r="X54" i="3"/>
  <c r="U54" i="3"/>
  <c r="T54" i="3"/>
  <c r="Q54" i="3"/>
  <c r="P54" i="3"/>
  <c r="M54" i="3"/>
  <c r="L54" i="3"/>
  <c r="I54" i="3"/>
  <c r="H54" i="3"/>
  <c r="E54" i="3"/>
  <c r="D54" i="3"/>
  <c r="AY53" i="3"/>
  <c r="AX53" i="3"/>
  <c r="AW53" i="3"/>
  <c r="AV53" i="3"/>
  <c r="AS53" i="3"/>
  <c r="AR53" i="3"/>
  <c r="AO53" i="3"/>
  <c r="AN53" i="3"/>
  <c r="AK53" i="3"/>
  <c r="AJ53" i="3"/>
  <c r="AG53" i="3"/>
  <c r="AF53" i="3"/>
  <c r="AC53" i="3"/>
  <c r="AB53" i="3"/>
  <c r="Y53" i="3"/>
  <c r="X53" i="3"/>
  <c r="U53" i="3"/>
  <c r="T53" i="3"/>
  <c r="Q53" i="3"/>
  <c r="P53" i="3"/>
  <c r="M53" i="3"/>
  <c r="L53" i="3"/>
  <c r="I53" i="3"/>
  <c r="H53" i="3"/>
  <c r="E53" i="3"/>
  <c r="D53" i="3"/>
  <c r="AY52" i="3"/>
  <c r="AX52" i="3"/>
  <c r="AW52" i="3"/>
  <c r="AV52" i="3"/>
  <c r="AS52" i="3"/>
  <c r="AR52" i="3"/>
  <c r="AO52" i="3"/>
  <c r="AN52" i="3"/>
  <c r="AK52" i="3"/>
  <c r="AJ52" i="3"/>
  <c r="AG52" i="3"/>
  <c r="AF52" i="3"/>
  <c r="AC52" i="3"/>
  <c r="AB52" i="3"/>
  <c r="Y52" i="3"/>
  <c r="X52" i="3"/>
  <c r="U52" i="3"/>
  <c r="T52" i="3"/>
  <c r="Q52" i="3"/>
  <c r="P52" i="3"/>
  <c r="M52" i="3"/>
  <c r="L52" i="3"/>
  <c r="I52" i="3"/>
  <c r="H52" i="3"/>
  <c r="E52" i="3"/>
  <c r="D52" i="3"/>
  <c r="AY51" i="3"/>
  <c r="AX51" i="3"/>
  <c r="BA51" i="3" s="1"/>
  <c r="AW51" i="3"/>
  <c r="AV51" i="3"/>
  <c r="AS51" i="3"/>
  <c r="AR51" i="3"/>
  <c r="AO51" i="3"/>
  <c r="AN51" i="3"/>
  <c r="AK51" i="3"/>
  <c r="AJ51" i="3"/>
  <c r="AG51" i="3"/>
  <c r="AF51" i="3"/>
  <c r="AC51" i="3"/>
  <c r="AB51" i="3"/>
  <c r="Y51" i="3"/>
  <c r="X51" i="3"/>
  <c r="U51" i="3"/>
  <c r="T51" i="3"/>
  <c r="Q51" i="3"/>
  <c r="P51" i="3"/>
  <c r="M51" i="3"/>
  <c r="L51" i="3"/>
  <c r="I51" i="3"/>
  <c r="H51" i="3"/>
  <c r="E51" i="3"/>
  <c r="D51" i="3"/>
  <c r="BA50" i="3"/>
  <c r="AY50" i="3"/>
  <c r="AZ50" i="3" s="1"/>
  <c r="AX50" i="3"/>
  <c r="AW50" i="3"/>
  <c r="AV50" i="3"/>
  <c r="AS50" i="3"/>
  <c r="AR50" i="3"/>
  <c r="AO50" i="3"/>
  <c r="AN50" i="3"/>
  <c r="AK50" i="3"/>
  <c r="AJ50" i="3"/>
  <c r="AG50" i="3"/>
  <c r="AF50" i="3"/>
  <c r="AC50" i="3"/>
  <c r="AB50" i="3"/>
  <c r="Y50" i="3"/>
  <c r="X50" i="3"/>
  <c r="U50" i="3"/>
  <c r="T50" i="3"/>
  <c r="Q50" i="3"/>
  <c r="P50" i="3"/>
  <c r="M50" i="3"/>
  <c r="L50" i="3"/>
  <c r="I50" i="3"/>
  <c r="H50" i="3"/>
  <c r="E50" i="3"/>
  <c r="D50" i="3"/>
  <c r="AY49" i="3"/>
  <c r="AX49" i="3"/>
  <c r="AW49" i="3"/>
  <c r="AV49" i="3"/>
  <c r="AS49" i="3"/>
  <c r="AR49" i="3"/>
  <c r="AO49" i="3"/>
  <c r="AN49" i="3"/>
  <c r="AK49" i="3"/>
  <c r="AJ49" i="3"/>
  <c r="AG49" i="3"/>
  <c r="AF49" i="3"/>
  <c r="AC49" i="3"/>
  <c r="AB49" i="3"/>
  <c r="Y49" i="3"/>
  <c r="X49" i="3"/>
  <c r="U49" i="3"/>
  <c r="T49" i="3"/>
  <c r="Q49" i="3"/>
  <c r="P49" i="3"/>
  <c r="M49" i="3"/>
  <c r="L49" i="3"/>
  <c r="I49" i="3"/>
  <c r="H49" i="3"/>
  <c r="E49" i="3"/>
  <c r="D49" i="3"/>
  <c r="AY48" i="3"/>
  <c r="AX48" i="3"/>
  <c r="AW48" i="3"/>
  <c r="AV48" i="3"/>
  <c r="AS48" i="3"/>
  <c r="AR48" i="3"/>
  <c r="AO48" i="3"/>
  <c r="AN48" i="3"/>
  <c r="AK48" i="3"/>
  <c r="AJ48" i="3"/>
  <c r="AG48" i="3"/>
  <c r="AF48" i="3"/>
  <c r="AC48" i="3"/>
  <c r="AB48" i="3"/>
  <c r="Y48" i="3"/>
  <c r="X48" i="3"/>
  <c r="U48" i="3"/>
  <c r="T48" i="3"/>
  <c r="Q48" i="3"/>
  <c r="P48" i="3"/>
  <c r="M48" i="3"/>
  <c r="L48" i="3"/>
  <c r="I48" i="3"/>
  <c r="H48" i="3"/>
  <c r="E48" i="3"/>
  <c r="D48" i="3"/>
  <c r="AY47" i="3"/>
  <c r="AX47" i="3"/>
  <c r="BA47" i="3" s="1"/>
  <c r="AW47" i="3"/>
  <c r="AV47" i="3"/>
  <c r="AS47" i="3"/>
  <c r="AR47" i="3"/>
  <c r="AO47" i="3"/>
  <c r="AN47" i="3"/>
  <c r="AK47" i="3"/>
  <c r="AJ47" i="3"/>
  <c r="AG47" i="3"/>
  <c r="AF47" i="3"/>
  <c r="AC47" i="3"/>
  <c r="AB47" i="3"/>
  <c r="Y47" i="3"/>
  <c r="X47" i="3"/>
  <c r="U47" i="3"/>
  <c r="T47" i="3"/>
  <c r="Q47" i="3"/>
  <c r="P47" i="3"/>
  <c r="M47" i="3"/>
  <c r="L47" i="3"/>
  <c r="I47" i="3"/>
  <c r="H47" i="3"/>
  <c r="E47" i="3"/>
  <c r="D47" i="3"/>
  <c r="BA46" i="3"/>
  <c r="AY46" i="3"/>
  <c r="AX46" i="3"/>
  <c r="AW46" i="3"/>
  <c r="AV46" i="3"/>
  <c r="AS46" i="3"/>
  <c r="AR46" i="3"/>
  <c r="AO46" i="3"/>
  <c r="AN46" i="3"/>
  <c r="AK46" i="3"/>
  <c r="AJ46" i="3"/>
  <c r="AG46" i="3"/>
  <c r="AF46" i="3"/>
  <c r="AC46" i="3"/>
  <c r="AB46" i="3"/>
  <c r="Y46" i="3"/>
  <c r="X46" i="3"/>
  <c r="U46" i="3"/>
  <c r="T46" i="3"/>
  <c r="Q46" i="3"/>
  <c r="P46" i="3"/>
  <c r="M46" i="3"/>
  <c r="L46" i="3"/>
  <c r="I46" i="3"/>
  <c r="H46" i="3"/>
  <c r="E46" i="3"/>
  <c r="D46" i="3"/>
  <c r="AY45" i="3"/>
  <c r="AZ45" i="3" s="1"/>
  <c r="AX45" i="3"/>
  <c r="AW45" i="3"/>
  <c r="AV45" i="3"/>
  <c r="AS45" i="3"/>
  <c r="AR45" i="3"/>
  <c r="AO45" i="3"/>
  <c r="AN45" i="3"/>
  <c r="AK45" i="3"/>
  <c r="AJ45" i="3"/>
  <c r="AG45" i="3"/>
  <c r="AF45" i="3"/>
  <c r="AC45" i="3"/>
  <c r="AB45" i="3"/>
  <c r="Y45" i="3"/>
  <c r="X45" i="3"/>
  <c r="U45" i="3"/>
  <c r="T45" i="3"/>
  <c r="Q45" i="3"/>
  <c r="P45" i="3"/>
  <c r="M45" i="3"/>
  <c r="L45" i="3"/>
  <c r="I45" i="3"/>
  <c r="H45" i="3"/>
  <c r="E45" i="3"/>
  <c r="D45" i="3"/>
  <c r="AY44" i="3"/>
  <c r="AX44" i="3"/>
  <c r="BA44" i="3" s="1"/>
  <c r="AW44" i="3"/>
  <c r="AV44" i="3"/>
  <c r="AS44" i="3"/>
  <c r="AR44" i="3"/>
  <c r="AO44" i="3"/>
  <c r="AN44" i="3"/>
  <c r="AK44" i="3"/>
  <c r="AJ44" i="3"/>
  <c r="AG44" i="3"/>
  <c r="AF44" i="3"/>
  <c r="AC44" i="3"/>
  <c r="AB44" i="3"/>
  <c r="Y44" i="3"/>
  <c r="X44" i="3"/>
  <c r="U44" i="3"/>
  <c r="T44" i="3"/>
  <c r="Q44" i="3"/>
  <c r="P44" i="3"/>
  <c r="M44" i="3"/>
  <c r="L44" i="3"/>
  <c r="I44" i="3"/>
  <c r="H44" i="3"/>
  <c r="E44" i="3"/>
  <c r="D44" i="3"/>
  <c r="AY43" i="3"/>
  <c r="AX43" i="3"/>
  <c r="AW43" i="3"/>
  <c r="AV43" i="3"/>
  <c r="AS43" i="3"/>
  <c r="AR43" i="3"/>
  <c r="AO43" i="3"/>
  <c r="AN43" i="3"/>
  <c r="AK43" i="3"/>
  <c r="AJ43" i="3"/>
  <c r="AG43" i="3"/>
  <c r="AF43" i="3"/>
  <c r="AC43" i="3"/>
  <c r="AB43" i="3"/>
  <c r="Y43" i="3"/>
  <c r="X43" i="3"/>
  <c r="U43" i="3"/>
  <c r="T43" i="3"/>
  <c r="Q43" i="3"/>
  <c r="P43" i="3"/>
  <c r="M43" i="3"/>
  <c r="L43" i="3"/>
  <c r="I43" i="3"/>
  <c r="H43" i="3"/>
  <c r="E43" i="3"/>
  <c r="D43" i="3"/>
  <c r="AY42" i="3"/>
  <c r="AX42" i="3"/>
  <c r="BA42" i="3" s="1"/>
  <c r="AW42" i="3"/>
  <c r="AV42" i="3"/>
  <c r="AS42" i="3"/>
  <c r="AR42" i="3"/>
  <c r="AO42" i="3"/>
  <c r="AN42" i="3"/>
  <c r="AK42" i="3"/>
  <c r="AJ42" i="3"/>
  <c r="AG42" i="3"/>
  <c r="AF42" i="3"/>
  <c r="AC42" i="3"/>
  <c r="AB42" i="3"/>
  <c r="Y42" i="3"/>
  <c r="X42" i="3"/>
  <c r="U42" i="3"/>
  <c r="T42" i="3"/>
  <c r="Q42" i="3"/>
  <c r="P42" i="3"/>
  <c r="M42" i="3"/>
  <c r="L42" i="3"/>
  <c r="I42" i="3"/>
  <c r="H42" i="3"/>
  <c r="E42" i="3"/>
  <c r="D42" i="3"/>
  <c r="AY41" i="3"/>
  <c r="AZ41" i="3" s="1"/>
  <c r="AX41" i="3"/>
  <c r="AW41" i="3"/>
  <c r="AV41" i="3"/>
  <c r="AS41" i="3"/>
  <c r="AR41" i="3"/>
  <c r="AO41" i="3"/>
  <c r="AN41" i="3"/>
  <c r="AK41" i="3"/>
  <c r="AJ41" i="3"/>
  <c r="AG41" i="3"/>
  <c r="AF41" i="3"/>
  <c r="AC41" i="3"/>
  <c r="AB41" i="3"/>
  <c r="Y41" i="3"/>
  <c r="X41" i="3"/>
  <c r="U41" i="3"/>
  <c r="T41" i="3"/>
  <c r="Q41" i="3"/>
  <c r="P41" i="3"/>
  <c r="M41" i="3"/>
  <c r="L41" i="3"/>
  <c r="I41" i="3"/>
  <c r="H41" i="3"/>
  <c r="E41" i="3"/>
  <c r="D41" i="3"/>
  <c r="AY40" i="3"/>
  <c r="AX40" i="3"/>
  <c r="BA40" i="3" s="1"/>
  <c r="AW40" i="3"/>
  <c r="AV40" i="3"/>
  <c r="AS40" i="3"/>
  <c r="AR40" i="3"/>
  <c r="AO40" i="3"/>
  <c r="AN40" i="3"/>
  <c r="AK40" i="3"/>
  <c r="AJ40" i="3"/>
  <c r="AG40" i="3"/>
  <c r="AF40" i="3"/>
  <c r="AC40" i="3"/>
  <c r="AB40" i="3"/>
  <c r="Y40" i="3"/>
  <c r="X40" i="3"/>
  <c r="U40" i="3"/>
  <c r="T40" i="3"/>
  <c r="Q40" i="3"/>
  <c r="P40" i="3"/>
  <c r="M40" i="3"/>
  <c r="L40" i="3"/>
  <c r="I40" i="3"/>
  <c r="H40" i="3"/>
  <c r="E40" i="3"/>
  <c r="D40" i="3"/>
  <c r="AY39" i="3"/>
  <c r="AZ39" i="3" s="1"/>
  <c r="AX39" i="3"/>
  <c r="AW39" i="3"/>
  <c r="AV39" i="3"/>
  <c r="AS39" i="3"/>
  <c r="AR39" i="3"/>
  <c r="AO39" i="3"/>
  <c r="AN39" i="3"/>
  <c r="AK39" i="3"/>
  <c r="AJ39" i="3"/>
  <c r="AG39" i="3"/>
  <c r="AF39" i="3"/>
  <c r="AC39" i="3"/>
  <c r="AB39" i="3"/>
  <c r="Y39" i="3"/>
  <c r="X39" i="3"/>
  <c r="U39" i="3"/>
  <c r="T39" i="3"/>
  <c r="Q39" i="3"/>
  <c r="P39" i="3"/>
  <c r="M39" i="3"/>
  <c r="L39" i="3"/>
  <c r="I39" i="3"/>
  <c r="H39" i="3"/>
  <c r="E39" i="3"/>
  <c r="D39" i="3"/>
  <c r="AY38" i="3"/>
  <c r="AX38" i="3"/>
  <c r="BA38" i="3" s="1"/>
  <c r="AW38" i="3"/>
  <c r="AV38" i="3"/>
  <c r="AS38" i="3"/>
  <c r="AR38" i="3"/>
  <c r="AO38" i="3"/>
  <c r="AN38" i="3"/>
  <c r="AK38" i="3"/>
  <c r="AJ38" i="3"/>
  <c r="AG38" i="3"/>
  <c r="AF38" i="3"/>
  <c r="AC38" i="3"/>
  <c r="AB38" i="3"/>
  <c r="Y38" i="3"/>
  <c r="X38" i="3"/>
  <c r="U38" i="3"/>
  <c r="T38" i="3"/>
  <c r="Q38" i="3"/>
  <c r="P38" i="3"/>
  <c r="M38" i="3"/>
  <c r="L38" i="3"/>
  <c r="I38" i="3"/>
  <c r="H38" i="3"/>
  <c r="E38" i="3"/>
  <c r="D38" i="3"/>
  <c r="AY37" i="3"/>
  <c r="AZ37" i="3" s="1"/>
  <c r="AX37" i="3"/>
  <c r="AW37" i="3"/>
  <c r="AV37" i="3"/>
  <c r="AS37" i="3"/>
  <c r="AR37" i="3"/>
  <c r="AO37" i="3"/>
  <c r="AN37" i="3"/>
  <c r="AK37" i="3"/>
  <c r="AJ37" i="3"/>
  <c r="AG37" i="3"/>
  <c r="AF37" i="3"/>
  <c r="AC37" i="3"/>
  <c r="AB37" i="3"/>
  <c r="Y37" i="3"/>
  <c r="X37" i="3"/>
  <c r="U37" i="3"/>
  <c r="T37" i="3"/>
  <c r="Q37" i="3"/>
  <c r="P37" i="3"/>
  <c r="M37" i="3"/>
  <c r="L37" i="3"/>
  <c r="I37" i="3"/>
  <c r="H37" i="3"/>
  <c r="E37" i="3"/>
  <c r="D37" i="3"/>
  <c r="AY36" i="3"/>
  <c r="AX36" i="3"/>
  <c r="BA36" i="3" s="1"/>
  <c r="AW36" i="3"/>
  <c r="AV36" i="3"/>
  <c r="AS36" i="3"/>
  <c r="AR36" i="3"/>
  <c r="AO36" i="3"/>
  <c r="AN36" i="3"/>
  <c r="AK36" i="3"/>
  <c r="AJ36" i="3"/>
  <c r="AG36" i="3"/>
  <c r="AF36" i="3"/>
  <c r="AC36" i="3"/>
  <c r="AB36" i="3"/>
  <c r="Y36" i="3"/>
  <c r="X36" i="3"/>
  <c r="U36" i="3"/>
  <c r="T36" i="3"/>
  <c r="Q36" i="3"/>
  <c r="P36" i="3"/>
  <c r="M36" i="3"/>
  <c r="L36" i="3"/>
  <c r="I36" i="3"/>
  <c r="H36" i="3"/>
  <c r="E36" i="3"/>
  <c r="D36" i="3"/>
  <c r="AY35" i="3"/>
  <c r="AZ35" i="3" s="1"/>
  <c r="AX35" i="3"/>
  <c r="AW35" i="3"/>
  <c r="AV35" i="3"/>
  <c r="AS35" i="3"/>
  <c r="AR35" i="3"/>
  <c r="AO35" i="3"/>
  <c r="AN35" i="3"/>
  <c r="AK35" i="3"/>
  <c r="AJ35" i="3"/>
  <c r="AG35" i="3"/>
  <c r="AF35" i="3"/>
  <c r="AC35" i="3"/>
  <c r="AB35" i="3"/>
  <c r="Y35" i="3"/>
  <c r="X35" i="3"/>
  <c r="U35" i="3"/>
  <c r="T35" i="3"/>
  <c r="Q35" i="3"/>
  <c r="P35" i="3"/>
  <c r="M35" i="3"/>
  <c r="L35" i="3"/>
  <c r="I35" i="3"/>
  <c r="H35" i="3"/>
  <c r="E35" i="3"/>
  <c r="D35" i="3"/>
  <c r="AY34" i="3"/>
  <c r="AX34" i="3"/>
  <c r="BA34" i="3" s="1"/>
  <c r="AW34" i="3"/>
  <c r="AV34" i="3"/>
  <c r="AS34" i="3"/>
  <c r="AR34" i="3"/>
  <c r="AO34" i="3"/>
  <c r="AN34" i="3"/>
  <c r="AK34" i="3"/>
  <c r="AJ34" i="3"/>
  <c r="AG34" i="3"/>
  <c r="AF34" i="3"/>
  <c r="AC34" i="3"/>
  <c r="AB34" i="3"/>
  <c r="Y34" i="3"/>
  <c r="X34" i="3"/>
  <c r="U34" i="3"/>
  <c r="T34" i="3"/>
  <c r="Q34" i="3"/>
  <c r="P34" i="3"/>
  <c r="M34" i="3"/>
  <c r="L34" i="3"/>
  <c r="I34" i="3"/>
  <c r="H34" i="3"/>
  <c r="E34" i="3"/>
  <c r="D34" i="3"/>
  <c r="AY33" i="3"/>
  <c r="AZ33" i="3" s="1"/>
  <c r="AX33" i="3"/>
  <c r="AW33" i="3"/>
  <c r="AV33" i="3"/>
  <c r="AS33" i="3"/>
  <c r="AR33" i="3"/>
  <c r="AO33" i="3"/>
  <c r="AN33" i="3"/>
  <c r="AK33" i="3"/>
  <c r="AJ33" i="3"/>
  <c r="AG33" i="3"/>
  <c r="AF33" i="3"/>
  <c r="AC33" i="3"/>
  <c r="AB33" i="3"/>
  <c r="Y33" i="3"/>
  <c r="X33" i="3"/>
  <c r="U33" i="3"/>
  <c r="T33" i="3"/>
  <c r="Q33" i="3"/>
  <c r="P33" i="3"/>
  <c r="M33" i="3"/>
  <c r="L33" i="3"/>
  <c r="I33" i="3"/>
  <c r="H33" i="3"/>
  <c r="E33" i="3"/>
  <c r="D33" i="3"/>
  <c r="AY32" i="3"/>
  <c r="AX32" i="3"/>
  <c r="BA32" i="3" s="1"/>
  <c r="AW32" i="3"/>
  <c r="AV32" i="3"/>
  <c r="AS32" i="3"/>
  <c r="AR32" i="3"/>
  <c r="AO32" i="3"/>
  <c r="AN32" i="3"/>
  <c r="AK32" i="3"/>
  <c r="AJ32" i="3"/>
  <c r="AG32" i="3"/>
  <c r="AF32" i="3"/>
  <c r="AC32" i="3"/>
  <c r="AB32" i="3"/>
  <c r="Y32" i="3"/>
  <c r="X32" i="3"/>
  <c r="U32" i="3"/>
  <c r="T32" i="3"/>
  <c r="Q32" i="3"/>
  <c r="P32" i="3"/>
  <c r="M32" i="3"/>
  <c r="L32" i="3"/>
  <c r="I32" i="3"/>
  <c r="H32" i="3"/>
  <c r="E32" i="3"/>
  <c r="D32" i="3"/>
  <c r="AY31" i="3"/>
  <c r="AZ31" i="3" s="1"/>
  <c r="AX31" i="3"/>
  <c r="AW31" i="3"/>
  <c r="AV31" i="3"/>
  <c r="AS31" i="3"/>
  <c r="AR31" i="3"/>
  <c r="AO31" i="3"/>
  <c r="AN31" i="3"/>
  <c r="AK31" i="3"/>
  <c r="AJ31" i="3"/>
  <c r="AG31" i="3"/>
  <c r="AF31" i="3"/>
  <c r="AC31" i="3"/>
  <c r="AB31" i="3"/>
  <c r="Y31" i="3"/>
  <c r="X31" i="3"/>
  <c r="U31" i="3"/>
  <c r="T31" i="3"/>
  <c r="Q31" i="3"/>
  <c r="P31" i="3"/>
  <c r="M31" i="3"/>
  <c r="L31" i="3"/>
  <c r="I31" i="3"/>
  <c r="H31" i="3"/>
  <c r="E31" i="3"/>
  <c r="D31" i="3"/>
  <c r="AY30" i="3"/>
  <c r="AX30" i="3"/>
  <c r="BA30" i="3" s="1"/>
  <c r="AW30" i="3"/>
  <c r="AV30" i="3"/>
  <c r="AS30" i="3"/>
  <c r="AR30" i="3"/>
  <c r="AO30" i="3"/>
  <c r="AN30" i="3"/>
  <c r="AK30" i="3"/>
  <c r="AJ30" i="3"/>
  <c r="AG30" i="3"/>
  <c r="AF30" i="3"/>
  <c r="AC30" i="3"/>
  <c r="AB30" i="3"/>
  <c r="Y30" i="3"/>
  <c r="X30" i="3"/>
  <c r="U30" i="3"/>
  <c r="T30" i="3"/>
  <c r="Q30" i="3"/>
  <c r="P30" i="3"/>
  <c r="M30" i="3"/>
  <c r="L30" i="3"/>
  <c r="I30" i="3"/>
  <c r="H30" i="3"/>
  <c r="E30" i="3"/>
  <c r="D30" i="3"/>
  <c r="AY29" i="3"/>
  <c r="AZ29" i="3" s="1"/>
  <c r="AX29" i="3"/>
  <c r="AW29" i="3"/>
  <c r="AV29" i="3"/>
  <c r="AS29" i="3"/>
  <c r="AR29" i="3"/>
  <c r="AO29" i="3"/>
  <c r="AN29" i="3"/>
  <c r="AK29" i="3"/>
  <c r="AJ29" i="3"/>
  <c r="AG29" i="3"/>
  <c r="AF29" i="3"/>
  <c r="AC29" i="3"/>
  <c r="AB29" i="3"/>
  <c r="Y29" i="3"/>
  <c r="X29" i="3"/>
  <c r="U29" i="3"/>
  <c r="T29" i="3"/>
  <c r="Q29" i="3"/>
  <c r="P29" i="3"/>
  <c r="M29" i="3"/>
  <c r="L29" i="3"/>
  <c r="I29" i="3"/>
  <c r="H29" i="3"/>
  <c r="E29" i="3"/>
  <c r="D29" i="3"/>
  <c r="AU28" i="3"/>
  <c r="AT28" i="3"/>
  <c r="AW28" i="3" s="1"/>
  <c r="AQ28" i="3"/>
  <c r="AR28" i="3" s="1"/>
  <c r="AP28" i="3"/>
  <c r="AM28" i="3"/>
  <c r="AL28" i="3"/>
  <c r="AI28" i="3"/>
  <c r="AJ28" i="3" s="1"/>
  <c r="AH28" i="3"/>
  <c r="AE28" i="3"/>
  <c r="AD28" i="3"/>
  <c r="AG28" i="3" s="1"/>
  <c r="AA28" i="3"/>
  <c r="AB28" i="3" s="1"/>
  <c r="Z28" i="3"/>
  <c r="W28" i="3"/>
  <c r="V28" i="3"/>
  <c r="Y28" i="3" s="1"/>
  <c r="S28" i="3"/>
  <c r="R28" i="3"/>
  <c r="O28" i="3"/>
  <c r="N28" i="3"/>
  <c r="Q28" i="3" s="1"/>
  <c r="K28" i="3"/>
  <c r="L28" i="3" s="1"/>
  <c r="J28" i="3"/>
  <c r="G28" i="3"/>
  <c r="F28" i="3"/>
  <c r="I28" i="3" s="1"/>
  <c r="C28" i="3"/>
  <c r="B28" i="3"/>
  <c r="AY27" i="3"/>
  <c r="AX27" i="3"/>
  <c r="BA27" i="3" s="1"/>
  <c r="AW27" i="3"/>
  <c r="AV27" i="3"/>
  <c r="AS27" i="3"/>
  <c r="AR27" i="3"/>
  <c r="AO27" i="3"/>
  <c r="AN27" i="3"/>
  <c r="AK27" i="3"/>
  <c r="AJ27" i="3"/>
  <c r="AG27" i="3"/>
  <c r="AF27" i="3"/>
  <c r="AC27" i="3"/>
  <c r="AB27" i="3"/>
  <c r="Y27" i="3"/>
  <c r="X27" i="3"/>
  <c r="U27" i="3"/>
  <c r="T27" i="3"/>
  <c r="Q27" i="3"/>
  <c r="P27" i="3"/>
  <c r="M27" i="3"/>
  <c r="L27" i="3"/>
  <c r="I27" i="3"/>
  <c r="H27" i="3"/>
  <c r="E27" i="3"/>
  <c r="D27" i="3"/>
  <c r="AY26" i="3"/>
  <c r="AZ26" i="3" s="1"/>
  <c r="AX26" i="3"/>
  <c r="AW26" i="3"/>
  <c r="AV26" i="3"/>
  <c r="AS26" i="3"/>
  <c r="AR26" i="3"/>
  <c r="AO26" i="3"/>
  <c r="AN26" i="3"/>
  <c r="AK26" i="3"/>
  <c r="AJ26" i="3"/>
  <c r="AG26" i="3"/>
  <c r="AF26" i="3"/>
  <c r="AC26" i="3"/>
  <c r="AB26" i="3"/>
  <c r="Y26" i="3"/>
  <c r="X26" i="3"/>
  <c r="U26" i="3"/>
  <c r="T26" i="3"/>
  <c r="Q26" i="3"/>
  <c r="P26" i="3"/>
  <c r="M26" i="3"/>
  <c r="L26" i="3"/>
  <c r="I26" i="3"/>
  <c r="H26" i="3"/>
  <c r="E26" i="3"/>
  <c r="D26" i="3"/>
  <c r="AY25" i="3"/>
  <c r="AX25" i="3"/>
  <c r="BA25" i="3" s="1"/>
  <c r="AW25" i="3"/>
  <c r="AV25" i="3"/>
  <c r="AS25" i="3"/>
  <c r="AR25" i="3"/>
  <c r="AO25" i="3"/>
  <c r="AN25" i="3"/>
  <c r="AK25" i="3"/>
  <c r="AJ25" i="3"/>
  <c r="AG25" i="3"/>
  <c r="AF25" i="3"/>
  <c r="AC25" i="3"/>
  <c r="AB25" i="3"/>
  <c r="Y25" i="3"/>
  <c r="X25" i="3"/>
  <c r="U25" i="3"/>
  <c r="T25" i="3"/>
  <c r="Q25" i="3"/>
  <c r="P25" i="3"/>
  <c r="M25" i="3"/>
  <c r="L25" i="3"/>
  <c r="I25" i="3"/>
  <c r="H25" i="3"/>
  <c r="E25" i="3"/>
  <c r="D25" i="3"/>
  <c r="AY24" i="3"/>
  <c r="AZ24" i="3" s="1"/>
  <c r="AX24" i="3"/>
  <c r="AW24" i="3"/>
  <c r="AV24" i="3"/>
  <c r="AS24" i="3"/>
  <c r="AR24" i="3"/>
  <c r="AO24" i="3"/>
  <c r="AN24" i="3"/>
  <c r="AK24" i="3"/>
  <c r="AJ24" i="3"/>
  <c r="AG24" i="3"/>
  <c r="AF24" i="3"/>
  <c r="AC24" i="3"/>
  <c r="AB24" i="3"/>
  <c r="Y24" i="3"/>
  <c r="X24" i="3"/>
  <c r="U24" i="3"/>
  <c r="T24" i="3"/>
  <c r="Q24" i="3"/>
  <c r="P24" i="3"/>
  <c r="M24" i="3"/>
  <c r="L24" i="3"/>
  <c r="I24" i="3"/>
  <c r="H24" i="3"/>
  <c r="E24" i="3"/>
  <c r="D24" i="3"/>
  <c r="AY23" i="3"/>
  <c r="AX23" i="3"/>
  <c r="BA23" i="3" s="1"/>
  <c r="AW23" i="3"/>
  <c r="AV23" i="3"/>
  <c r="AS23" i="3"/>
  <c r="AR23" i="3"/>
  <c r="AO23" i="3"/>
  <c r="AN23" i="3"/>
  <c r="AK23" i="3"/>
  <c r="AJ23" i="3"/>
  <c r="AG23" i="3"/>
  <c r="AF23" i="3"/>
  <c r="AC23" i="3"/>
  <c r="AB23" i="3"/>
  <c r="Y23" i="3"/>
  <c r="X23" i="3"/>
  <c r="U23" i="3"/>
  <c r="T23" i="3"/>
  <c r="Q23" i="3"/>
  <c r="P23" i="3"/>
  <c r="M23" i="3"/>
  <c r="L23" i="3"/>
  <c r="I23" i="3"/>
  <c r="H23" i="3"/>
  <c r="E23" i="3"/>
  <c r="D23" i="3"/>
  <c r="AY22" i="3"/>
  <c r="AZ22" i="3" s="1"/>
  <c r="AX22" i="3"/>
  <c r="AW22" i="3"/>
  <c r="AV22" i="3"/>
  <c r="AS22" i="3"/>
  <c r="AR22" i="3"/>
  <c r="AO22" i="3"/>
  <c r="AN22" i="3"/>
  <c r="AK22" i="3"/>
  <c r="AJ22" i="3"/>
  <c r="AG22" i="3"/>
  <c r="AF22" i="3"/>
  <c r="AC22" i="3"/>
  <c r="AB22" i="3"/>
  <c r="Y22" i="3"/>
  <c r="X22" i="3"/>
  <c r="U22" i="3"/>
  <c r="T22" i="3"/>
  <c r="Q22" i="3"/>
  <c r="P22" i="3"/>
  <c r="M22" i="3"/>
  <c r="L22" i="3"/>
  <c r="I22" i="3"/>
  <c r="H22" i="3"/>
  <c r="E22" i="3"/>
  <c r="D22" i="3"/>
  <c r="AY21" i="3"/>
  <c r="AX21" i="3"/>
  <c r="BA21" i="3" s="1"/>
  <c r="AW21" i="3"/>
  <c r="AV21" i="3"/>
  <c r="AS21" i="3"/>
  <c r="AR21" i="3"/>
  <c r="AO21" i="3"/>
  <c r="AN21" i="3"/>
  <c r="AK21" i="3"/>
  <c r="AJ21" i="3"/>
  <c r="AG21" i="3"/>
  <c r="AF21" i="3"/>
  <c r="AC21" i="3"/>
  <c r="AB21" i="3"/>
  <c r="Y21" i="3"/>
  <c r="X21" i="3"/>
  <c r="U21" i="3"/>
  <c r="T21" i="3"/>
  <c r="Q21" i="3"/>
  <c r="P21" i="3"/>
  <c r="M21" i="3"/>
  <c r="L21" i="3"/>
  <c r="I21" i="3"/>
  <c r="H21" i="3"/>
  <c r="E21" i="3"/>
  <c r="D21" i="3"/>
  <c r="AY20" i="3"/>
  <c r="AZ20" i="3" s="1"/>
  <c r="AX20" i="3"/>
  <c r="AW20" i="3"/>
  <c r="AV20" i="3"/>
  <c r="AS20" i="3"/>
  <c r="AR20" i="3"/>
  <c r="AO20" i="3"/>
  <c r="AN20" i="3"/>
  <c r="AK20" i="3"/>
  <c r="AJ20" i="3"/>
  <c r="AG20" i="3"/>
  <c r="AF20" i="3"/>
  <c r="AC20" i="3"/>
  <c r="AB20" i="3"/>
  <c r="Y20" i="3"/>
  <c r="X20" i="3"/>
  <c r="U20" i="3"/>
  <c r="T20" i="3"/>
  <c r="Q20" i="3"/>
  <c r="P20" i="3"/>
  <c r="M20" i="3"/>
  <c r="L20" i="3"/>
  <c r="I20" i="3"/>
  <c r="H20" i="3"/>
  <c r="E20" i="3"/>
  <c r="D20" i="3"/>
  <c r="AY19" i="3"/>
  <c r="AX19" i="3"/>
  <c r="BA19" i="3" s="1"/>
  <c r="AW19" i="3"/>
  <c r="AV19" i="3"/>
  <c r="AS19" i="3"/>
  <c r="AR19" i="3"/>
  <c r="AO19" i="3"/>
  <c r="AN19" i="3"/>
  <c r="AK19" i="3"/>
  <c r="AJ19" i="3"/>
  <c r="AG19" i="3"/>
  <c r="AF19" i="3"/>
  <c r="AC19" i="3"/>
  <c r="AB19" i="3"/>
  <c r="Y19" i="3"/>
  <c r="X19" i="3"/>
  <c r="U19" i="3"/>
  <c r="T19" i="3"/>
  <c r="Q19" i="3"/>
  <c r="P19" i="3"/>
  <c r="M19" i="3"/>
  <c r="L19" i="3"/>
  <c r="I19" i="3"/>
  <c r="H19" i="3"/>
  <c r="E19" i="3"/>
  <c r="D19" i="3"/>
  <c r="AY18" i="3"/>
  <c r="AZ18" i="3" s="1"/>
  <c r="AX18" i="3"/>
  <c r="AW18" i="3"/>
  <c r="AV18" i="3"/>
  <c r="AS18" i="3"/>
  <c r="AR18" i="3"/>
  <c r="AO18" i="3"/>
  <c r="AN18" i="3"/>
  <c r="AK18" i="3"/>
  <c r="AJ18" i="3"/>
  <c r="AG18" i="3"/>
  <c r="AF18" i="3"/>
  <c r="AC18" i="3"/>
  <c r="AB18" i="3"/>
  <c r="Y18" i="3"/>
  <c r="X18" i="3"/>
  <c r="U18" i="3"/>
  <c r="T18" i="3"/>
  <c r="Q18" i="3"/>
  <c r="P18" i="3"/>
  <c r="M18" i="3"/>
  <c r="L18" i="3"/>
  <c r="I18" i="3"/>
  <c r="H18" i="3"/>
  <c r="E18" i="3"/>
  <c r="D18" i="3"/>
  <c r="AY17" i="3"/>
  <c r="AX17" i="3"/>
  <c r="BA17" i="3" s="1"/>
  <c r="AW17" i="3"/>
  <c r="AV17" i="3"/>
  <c r="AS17" i="3"/>
  <c r="AR17" i="3"/>
  <c r="AO17" i="3"/>
  <c r="AN17" i="3"/>
  <c r="AK17" i="3"/>
  <c r="AJ17" i="3"/>
  <c r="AG17" i="3"/>
  <c r="AF17" i="3"/>
  <c r="AC17" i="3"/>
  <c r="AB17" i="3"/>
  <c r="Y17" i="3"/>
  <c r="X17" i="3"/>
  <c r="U17" i="3"/>
  <c r="T17" i="3"/>
  <c r="Q17" i="3"/>
  <c r="P17" i="3"/>
  <c r="M17" i="3"/>
  <c r="L17" i="3"/>
  <c r="I17" i="3"/>
  <c r="H17" i="3"/>
  <c r="E17" i="3"/>
  <c r="D17" i="3"/>
  <c r="AY16" i="3"/>
  <c r="AZ16" i="3" s="1"/>
  <c r="AX16" i="3"/>
  <c r="AW16" i="3"/>
  <c r="AV16" i="3"/>
  <c r="AS16" i="3"/>
  <c r="AR16" i="3"/>
  <c r="AO16" i="3"/>
  <c r="AN16" i="3"/>
  <c r="AK16" i="3"/>
  <c r="AJ16" i="3"/>
  <c r="AG16" i="3"/>
  <c r="AF16" i="3"/>
  <c r="AC16" i="3"/>
  <c r="AB16" i="3"/>
  <c r="Y16" i="3"/>
  <c r="X16" i="3"/>
  <c r="U16" i="3"/>
  <c r="T16" i="3"/>
  <c r="Q16" i="3"/>
  <c r="P16" i="3"/>
  <c r="M16" i="3"/>
  <c r="L16" i="3"/>
  <c r="I16" i="3"/>
  <c r="H16" i="3"/>
  <c r="E16" i="3"/>
  <c r="D16" i="3"/>
  <c r="AY15" i="3"/>
  <c r="AX15" i="3"/>
  <c r="BA15" i="3" s="1"/>
  <c r="AW15" i="3"/>
  <c r="AV15" i="3"/>
  <c r="AS15" i="3"/>
  <c r="AR15" i="3"/>
  <c r="AO15" i="3"/>
  <c r="AN15" i="3"/>
  <c r="AK15" i="3"/>
  <c r="AJ15" i="3"/>
  <c r="AG15" i="3"/>
  <c r="AF15" i="3"/>
  <c r="AC15" i="3"/>
  <c r="AB15" i="3"/>
  <c r="Y15" i="3"/>
  <c r="X15" i="3"/>
  <c r="U15" i="3"/>
  <c r="T15" i="3"/>
  <c r="Q15" i="3"/>
  <c r="P15" i="3"/>
  <c r="M15" i="3"/>
  <c r="L15" i="3"/>
  <c r="I15" i="3"/>
  <c r="H15" i="3"/>
  <c r="E15" i="3"/>
  <c r="D15" i="3"/>
  <c r="AY14" i="3"/>
  <c r="AZ14" i="3" s="1"/>
  <c r="AX14" i="3"/>
  <c r="AW14" i="3"/>
  <c r="AV14" i="3"/>
  <c r="AS14" i="3"/>
  <c r="AR14" i="3"/>
  <c r="AO14" i="3"/>
  <c r="AN14" i="3"/>
  <c r="AK14" i="3"/>
  <c r="AJ14" i="3"/>
  <c r="AG14" i="3"/>
  <c r="AF14" i="3"/>
  <c r="AC14" i="3"/>
  <c r="AB14" i="3"/>
  <c r="Y14" i="3"/>
  <c r="X14" i="3"/>
  <c r="U14" i="3"/>
  <c r="T14" i="3"/>
  <c r="Q14" i="3"/>
  <c r="P14" i="3"/>
  <c r="M14" i="3"/>
  <c r="L14" i="3"/>
  <c r="I14" i="3"/>
  <c r="H14" i="3"/>
  <c r="E14" i="3"/>
  <c r="D14" i="3"/>
  <c r="AY13" i="3"/>
  <c r="AX13" i="3"/>
  <c r="BA13" i="3" s="1"/>
  <c r="AW13" i="3"/>
  <c r="AV13" i="3"/>
  <c r="AS13" i="3"/>
  <c r="AR13" i="3"/>
  <c r="AO13" i="3"/>
  <c r="AN13" i="3"/>
  <c r="AK13" i="3"/>
  <c r="AJ13" i="3"/>
  <c r="AG13" i="3"/>
  <c r="AF13" i="3"/>
  <c r="AC13" i="3"/>
  <c r="AB13" i="3"/>
  <c r="Y13" i="3"/>
  <c r="X13" i="3"/>
  <c r="U13" i="3"/>
  <c r="T13" i="3"/>
  <c r="Q13" i="3"/>
  <c r="P13" i="3"/>
  <c r="M13" i="3"/>
  <c r="L13" i="3"/>
  <c r="I13" i="3"/>
  <c r="H13" i="3"/>
  <c r="E13" i="3"/>
  <c r="D13" i="3"/>
  <c r="AY12" i="3"/>
  <c r="AZ12" i="3" s="1"/>
  <c r="AX12" i="3"/>
  <c r="AW12" i="3"/>
  <c r="AV12" i="3"/>
  <c r="AS12" i="3"/>
  <c r="AR12" i="3"/>
  <c r="AO12" i="3"/>
  <c r="AN12" i="3"/>
  <c r="AK12" i="3"/>
  <c r="AJ12" i="3"/>
  <c r="AG12" i="3"/>
  <c r="AF12" i="3"/>
  <c r="AC12" i="3"/>
  <c r="AB12" i="3"/>
  <c r="Y12" i="3"/>
  <c r="X12" i="3"/>
  <c r="U12" i="3"/>
  <c r="T12" i="3"/>
  <c r="Q12" i="3"/>
  <c r="P12" i="3"/>
  <c r="M12" i="3"/>
  <c r="L12" i="3"/>
  <c r="I12" i="3"/>
  <c r="H12" i="3"/>
  <c r="E12" i="3"/>
  <c r="D12" i="3"/>
  <c r="AY11" i="3"/>
  <c r="AX11" i="3"/>
  <c r="BA11" i="3" s="1"/>
  <c r="AW11" i="3"/>
  <c r="AV11" i="3"/>
  <c r="AS11" i="3"/>
  <c r="AR11" i="3"/>
  <c r="AO11" i="3"/>
  <c r="AN11" i="3"/>
  <c r="AK11" i="3"/>
  <c r="AJ11" i="3"/>
  <c r="AG11" i="3"/>
  <c r="AF11" i="3"/>
  <c r="AC11" i="3"/>
  <c r="AB11" i="3"/>
  <c r="Y11" i="3"/>
  <c r="X11" i="3"/>
  <c r="U11" i="3"/>
  <c r="T11" i="3"/>
  <c r="Q11" i="3"/>
  <c r="P11" i="3"/>
  <c r="M11" i="3"/>
  <c r="L11" i="3"/>
  <c r="I11" i="3"/>
  <c r="H11" i="3"/>
  <c r="E11" i="3"/>
  <c r="D11" i="3"/>
  <c r="AY10" i="3"/>
  <c r="AZ10" i="3" s="1"/>
  <c r="AX10" i="3"/>
  <c r="AW10" i="3"/>
  <c r="AV10" i="3"/>
  <c r="AS10" i="3"/>
  <c r="AR10" i="3"/>
  <c r="AO10" i="3"/>
  <c r="AN10" i="3"/>
  <c r="AK10" i="3"/>
  <c r="AJ10" i="3"/>
  <c r="AG10" i="3"/>
  <c r="AF10" i="3"/>
  <c r="AC10" i="3"/>
  <c r="AB10" i="3"/>
  <c r="Y10" i="3"/>
  <c r="X10" i="3"/>
  <c r="U10" i="3"/>
  <c r="T10" i="3"/>
  <c r="Q10" i="3"/>
  <c r="P10" i="3"/>
  <c r="M10" i="3"/>
  <c r="L10" i="3"/>
  <c r="I10" i="3"/>
  <c r="H10" i="3"/>
  <c r="E10" i="3"/>
  <c r="D10" i="3"/>
  <c r="AY9" i="3"/>
  <c r="AX9" i="3"/>
  <c r="BA9" i="3" s="1"/>
  <c r="AW9" i="3"/>
  <c r="AV9" i="3"/>
  <c r="AS9" i="3"/>
  <c r="AR9" i="3"/>
  <c r="AO9" i="3"/>
  <c r="AN9" i="3"/>
  <c r="AK9" i="3"/>
  <c r="AJ9" i="3"/>
  <c r="AG9" i="3"/>
  <c r="AF9" i="3"/>
  <c r="AC9" i="3"/>
  <c r="AB9" i="3"/>
  <c r="Y9" i="3"/>
  <c r="X9" i="3"/>
  <c r="U9" i="3"/>
  <c r="T9" i="3"/>
  <c r="Q9" i="3"/>
  <c r="P9" i="3"/>
  <c r="M9" i="3"/>
  <c r="L9" i="3"/>
  <c r="I9" i="3"/>
  <c r="H9" i="3"/>
  <c r="E9" i="3"/>
  <c r="D9" i="3"/>
  <c r="AY8" i="3"/>
  <c r="AZ8" i="3" s="1"/>
  <c r="AX8" i="3"/>
  <c r="AW8" i="3"/>
  <c r="AV8" i="3"/>
  <c r="AS8" i="3"/>
  <c r="AR8" i="3"/>
  <c r="AO8" i="3"/>
  <c r="AN8" i="3"/>
  <c r="AK8" i="3"/>
  <c r="AJ8" i="3"/>
  <c r="AG8" i="3"/>
  <c r="AF8" i="3"/>
  <c r="AC8" i="3"/>
  <c r="AB8" i="3"/>
  <c r="Y8" i="3"/>
  <c r="X8" i="3"/>
  <c r="U8" i="3"/>
  <c r="T8" i="3"/>
  <c r="Q8" i="3"/>
  <c r="P8" i="3"/>
  <c r="M8" i="3"/>
  <c r="L8" i="3"/>
  <c r="I8" i="3"/>
  <c r="H8" i="3"/>
  <c r="E8" i="3"/>
  <c r="D8" i="3"/>
  <c r="AY7" i="3"/>
  <c r="AX7" i="3"/>
  <c r="AW7" i="3"/>
  <c r="AV7" i="3"/>
  <c r="AS7" i="3"/>
  <c r="AR7" i="3"/>
  <c r="AO7" i="3"/>
  <c r="AN7" i="3"/>
  <c r="AK7" i="3"/>
  <c r="AJ7" i="3"/>
  <c r="AG7" i="3"/>
  <c r="AF7" i="3"/>
  <c r="AC7" i="3"/>
  <c r="AB7" i="3"/>
  <c r="Y7" i="3"/>
  <c r="X7" i="3"/>
  <c r="U7" i="3"/>
  <c r="T7" i="3"/>
  <c r="T28" i="3" s="1"/>
  <c r="Q7" i="3"/>
  <c r="P7" i="3"/>
  <c r="M7" i="3"/>
  <c r="L7" i="3"/>
  <c r="I7" i="3"/>
  <c r="H7" i="3"/>
  <c r="E7" i="3"/>
  <c r="D7" i="3"/>
  <c r="AY28" i="3" l="1"/>
  <c r="BA28" i="3" s="1"/>
  <c r="BA7" i="3"/>
  <c r="AO28" i="3"/>
  <c r="AZ9" i="3"/>
  <c r="AZ11" i="3"/>
  <c r="AZ15" i="3"/>
  <c r="AZ19" i="3"/>
  <c r="AZ21" i="3"/>
  <c r="AZ23" i="3"/>
  <c r="AZ25" i="3"/>
  <c r="AZ27" i="3"/>
  <c r="H28" i="3"/>
  <c r="X28" i="3"/>
  <c r="AF28" i="3"/>
  <c r="AN28" i="3"/>
  <c r="AV28" i="3"/>
  <c r="AZ30" i="3"/>
  <c r="AZ32" i="3"/>
  <c r="AZ34" i="3"/>
  <c r="AZ36" i="3"/>
  <c r="AZ38" i="3"/>
  <c r="AZ40" i="3"/>
  <c r="AZ42" i="3"/>
  <c r="AZ49" i="3"/>
  <c r="AF79" i="3"/>
  <c r="AZ81" i="3"/>
  <c r="AZ83" i="3"/>
  <c r="H84" i="3"/>
  <c r="P88" i="3"/>
  <c r="X88" i="3"/>
  <c r="AF88" i="3"/>
  <c r="AN88" i="3"/>
  <c r="AZ92" i="3"/>
  <c r="AZ7" i="3"/>
  <c r="AZ13" i="3"/>
  <c r="AZ17" i="3"/>
  <c r="BA8" i="3"/>
  <c r="BA10" i="3"/>
  <c r="BA12" i="3"/>
  <c r="BA14" i="3"/>
  <c r="BA16" i="3"/>
  <c r="BA18" i="3"/>
  <c r="BA20" i="3"/>
  <c r="BA22" i="3"/>
  <c r="BA24" i="3"/>
  <c r="BA26" i="3"/>
  <c r="AX28" i="3"/>
  <c r="M28" i="3"/>
  <c r="U28" i="3"/>
  <c r="AC28" i="3"/>
  <c r="AK28" i="3"/>
  <c r="AS28" i="3"/>
  <c r="BA29" i="3"/>
  <c r="BA31" i="3"/>
  <c r="BA33" i="3"/>
  <c r="BA35" i="3"/>
  <c r="BA37" i="3"/>
  <c r="BA39" i="3"/>
  <c r="AZ46" i="3"/>
  <c r="BA48" i="3"/>
  <c r="AZ53" i="3"/>
  <c r="BA55" i="3"/>
  <c r="J90" i="3"/>
  <c r="BA64" i="3"/>
  <c r="BA66" i="3"/>
  <c r="BA68" i="3"/>
  <c r="BA70" i="3"/>
  <c r="BA73" i="3"/>
  <c r="BA75" i="3"/>
  <c r="BA77" i="3"/>
  <c r="D79" i="3"/>
  <c r="BA80" i="3"/>
  <c r="BA82" i="3"/>
  <c r="M84" i="3"/>
  <c r="AV84" i="3"/>
  <c r="U88" i="3"/>
  <c r="AC88" i="3"/>
  <c r="AK88" i="3"/>
  <c r="AS88" i="3"/>
  <c r="P93" i="3"/>
  <c r="AF93" i="3"/>
  <c r="AX93" i="3"/>
  <c r="E93" i="3"/>
  <c r="M93" i="3"/>
  <c r="P28" i="3"/>
  <c r="BA43" i="3"/>
  <c r="BA52" i="3"/>
  <c r="AQ90" i="3"/>
  <c r="L63" i="3"/>
  <c r="K90" i="3"/>
  <c r="D28" i="3"/>
  <c r="BA41" i="3"/>
  <c r="AZ44" i="3"/>
  <c r="BA45" i="3"/>
  <c r="AZ48" i="3"/>
  <c r="BA49" i="3"/>
  <c r="AZ52" i="3"/>
  <c r="BA53" i="3"/>
  <c r="AZ56" i="3"/>
  <c r="F98" i="3"/>
  <c r="I63" i="3"/>
  <c r="N98" i="3"/>
  <c r="Q63" i="3"/>
  <c r="V98" i="3"/>
  <c r="Y63" i="3"/>
  <c r="AD98" i="3"/>
  <c r="AG63" i="3"/>
  <c r="AO63" i="3"/>
  <c r="AL98" i="3"/>
  <c r="AT98" i="3"/>
  <c r="AW63" i="3"/>
  <c r="B99" i="3"/>
  <c r="E71" i="3"/>
  <c r="J99" i="3"/>
  <c r="M71" i="3"/>
  <c r="R99" i="3"/>
  <c r="U71" i="3"/>
  <c r="AK71" i="3"/>
  <c r="AH99" i="3"/>
  <c r="AH104" i="3" s="1"/>
  <c r="AP99" i="3"/>
  <c r="AS71" i="3"/>
  <c r="AZ78" i="3"/>
  <c r="BA78" i="3"/>
  <c r="Z99" i="3"/>
  <c r="C90" i="3"/>
  <c r="D63" i="3"/>
  <c r="AR90" i="3"/>
  <c r="E28" i="3"/>
  <c r="AZ43" i="3"/>
  <c r="AZ47" i="3"/>
  <c r="AZ51" i="3"/>
  <c r="AZ55" i="3"/>
  <c r="AZ58" i="3"/>
  <c r="AZ60" i="3"/>
  <c r="AZ62" i="3"/>
  <c r="H63" i="3"/>
  <c r="O90" i="3"/>
  <c r="P63" i="3"/>
  <c r="X63" i="3"/>
  <c r="AF63" i="3"/>
  <c r="AN63" i="3"/>
  <c r="AZ65" i="3"/>
  <c r="AZ67" i="3"/>
  <c r="AZ69" i="3"/>
  <c r="L71" i="3"/>
  <c r="T71" i="3"/>
  <c r="AB71" i="3"/>
  <c r="AJ71" i="3"/>
  <c r="AR71" i="3"/>
  <c r="AZ72" i="3"/>
  <c r="AZ74" i="3"/>
  <c r="AZ76" i="3"/>
  <c r="P79" i="3"/>
  <c r="Q79" i="3"/>
  <c r="AE90" i="3"/>
  <c r="AY93" i="3"/>
  <c r="BA93" i="3" s="1"/>
  <c r="S90" i="3"/>
  <c r="T63" i="3"/>
  <c r="BA57" i="3"/>
  <c r="BA59" i="3"/>
  <c r="BA61" i="3"/>
  <c r="B98" i="3"/>
  <c r="E63" i="3"/>
  <c r="M63" i="3"/>
  <c r="J98" i="3"/>
  <c r="R90" i="3"/>
  <c r="U90" i="3" s="1"/>
  <c r="R98" i="3"/>
  <c r="U63" i="3"/>
  <c r="Z98" i="3"/>
  <c r="Z90" i="3"/>
  <c r="AC63" i="3"/>
  <c r="AH90" i="3"/>
  <c r="AK63" i="3"/>
  <c r="AP98" i="3"/>
  <c r="AS63" i="3"/>
  <c r="AP90" i="3"/>
  <c r="I71" i="3"/>
  <c r="F99" i="3"/>
  <c r="N99" i="3"/>
  <c r="Q71" i="3"/>
  <c r="V99" i="3"/>
  <c r="Y71" i="3"/>
  <c r="AD99" i="3"/>
  <c r="AG71" i="3"/>
  <c r="AL99" i="3"/>
  <c r="AO71" i="3"/>
  <c r="AT99" i="3"/>
  <c r="AW71" i="3"/>
  <c r="J100" i="3"/>
  <c r="M79" i="3"/>
  <c r="AI90" i="3"/>
  <c r="AJ90" i="3" s="1"/>
  <c r="L79" i="3"/>
  <c r="W90" i="3"/>
  <c r="AZ80" i="3"/>
  <c r="P84" i="3"/>
  <c r="X84" i="3"/>
  <c r="AZ85" i="3"/>
  <c r="T88" i="3"/>
  <c r="AV88" i="3"/>
  <c r="AJ63" i="3"/>
  <c r="AV63" i="3"/>
  <c r="D71" i="3"/>
  <c r="AX79" i="3"/>
  <c r="H79" i="3"/>
  <c r="U79" i="3"/>
  <c r="AM90" i="3"/>
  <c r="D84" i="3"/>
  <c r="U84" i="3"/>
  <c r="AC84" i="3"/>
  <c r="AF84" i="3"/>
  <c r="AN84" i="3"/>
  <c r="BA86" i="3"/>
  <c r="AZ87" i="3"/>
  <c r="H88" i="3"/>
  <c r="AJ88" i="3"/>
  <c r="U93" i="3"/>
  <c r="AC93" i="3"/>
  <c r="B100" i="3"/>
  <c r="I79" i="3"/>
  <c r="AA90" i="3"/>
  <c r="AK79" i="3"/>
  <c r="BA83" i="3"/>
  <c r="L84" i="3"/>
  <c r="AK84" i="3"/>
  <c r="AS84" i="3"/>
  <c r="E88" i="3"/>
  <c r="M88" i="3"/>
  <c r="AR88" i="3"/>
  <c r="H93" i="3"/>
  <c r="X93" i="3"/>
  <c r="BA92" i="3"/>
  <c r="AK93" i="3"/>
  <c r="V104" i="3"/>
  <c r="AZ93" i="3"/>
  <c r="AC90" i="3"/>
  <c r="V100" i="3"/>
  <c r="R101" i="3"/>
  <c r="AR79" i="3"/>
  <c r="N101" i="3"/>
  <c r="Q84" i="3"/>
  <c r="AD101" i="3"/>
  <c r="AG84" i="3"/>
  <c r="AY84" i="3"/>
  <c r="AD102" i="3"/>
  <c r="AG88" i="3"/>
  <c r="AT102" i="3"/>
  <c r="AW88" i="3"/>
  <c r="F90" i="3"/>
  <c r="V90" i="3"/>
  <c r="Y90" i="3" s="1"/>
  <c r="AX84" i="3"/>
  <c r="AX88" i="3"/>
  <c r="AH102" i="3"/>
  <c r="AB79" i="3"/>
  <c r="AT101" i="3"/>
  <c r="AW84" i="3"/>
  <c r="N102" i="3"/>
  <c r="Q88" i="3"/>
  <c r="AY88" i="3"/>
  <c r="AL90" i="3"/>
  <c r="AO90" i="3" s="1"/>
  <c r="B101" i="3"/>
  <c r="R102" i="3"/>
  <c r="AX63" i="3"/>
  <c r="AX71" i="3"/>
  <c r="BA71" i="3" s="1"/>
  <c r="X79" i="3"/>
  <c r="AD100" i="3"/>
  <c r="AG79" i="3"/>
  <c r="AN79" i="3"/>
  <c r="AT100" i="3"/>
  <c r="AW79" i="3"/>
  <c r="AY79" i="3"/>
  <c r="AZ79" i="3" s="1"/>
  <c r="B90" i="3"/>
  <c r="G90" i="3"/>
  <c r="H90" i="3" s="1"/>
  <c r="AH100" i="3"/>
  <c r="Z101" i="3"/>
  <c r="B102" i="3"/>
  <c r="AP102" i="3"/>
  <c r="AY63" i="3"/>
  <c r="AC79" i="3"/>
  <c r="AS79" i="3"/>
  <c r="BA81" i="3"/>
  <c r="I84" i="3"/>
  <c r="Y84" i="3"/>
  <c r="AO84" i="3"/>
  <c r="BA85" i="3"/>
  <c r="I88" i="3"/>
  <c r="Y88" i="3"/>
  <c r="AO88" i="3"/>
  <c r="BA89" i="3"/>
  <c r="N90" i="3"/>
  <c r="Q90" i="3" s="1"/>
  <c r="AD90" i="3"/>
  <c r="AT90" i="3"/>
  <c r="AW90" i="3" s="1"/>
  <c r="I93" i="3"/>
  <c r="Y93" i="3"/>
  <c r="R100" i="3"/>
  <c r="AL100" i="3"/>
  <c r="AL104" i="3" s="1"/>
  <c r="J101" i="3"/>
  <c r="J104" i="3" s="1"/>
  <c r="AH101" i="3"/>
  <c r="F102" i="3"/>
  <c r="Z102" i="3"/>
  <c r="AZ28" i="3" l="1"/>
  <c r="AD104" i="3"/>
  <c r="Z104" i="3"/>
  <c r="L90" i="3"/>
  <c r="T90" i="3"/>
  <c r="AS90" i="3"/>
  <c r="AK90" i="3"/>
  <c r="AP104" i="3"/>
  <c r="AT104" i="3"/>
  <c r="AB90" i="3"/>
  <c r="B104" i="3"/>
  <c r="BA79" i="3"/>
  <c r="F104" i="3"/>
  <c r="R104" i="3"/>
  <c r="AG90" i="3"/>
  <c r="BA63" i="3"/>
  <c r="BA88" i="3"/>
  <c r="AZ84" i="3"/>
  <c r="N104" i="3"/>
  <c r="M90" i="3"/>
  <c r="E90" i="3"/>
  <c r="AX90" i="3"/>
  <c r="AZ88" i="3"/>
  <c r="AV90" i="3"/>
  <c r="P90" i="3"/>
  <c r="X90" i="3"/>
  <c r="D90" i="3"/>
  <c r="AF90" i="3"/>
  <c r="BA84" i="3"/>
  <c r="AZ63" i="3"/>
  <c r="I90" i="3"/>
  <c r="AN90" i="3"/>
  <c r="AZ71" i="3"/>
  <c r="AY90" i="3"/>
  <c r="AZ90" i="3" s="1"/>
  <c r="BA90" i="3" l="1"/>
  <c r="N91" i="2" l="1"/>
  <c r="P91" i="2" l="1"/>
  <c r="Q91" i="2"/>
  <c r="N93" i="2"/>
  <c r="N89" i="2"/>
  <c r="N87" i="2"/>
  <c r="N86" i="2"/>
  <c r="N85" i="2"/>
  <c r="N83" i="2"/>
  <c r="N82" i="2"/>
  <c r="N81" i="2"/>
  <c r="N80" i="2"/>
  <c r="N78" i="2"/>
  <c r="N77" i="2"/>
  <c r="N76" i="2"/>
  <c r="N75" i="2"/>
  <c r="N74" i="2"/>
  <c r="N73" i="2"/>
  <c r="N72" i="2"/>
  <c r="N70" i="2"/>
  <c r="N69" i="2"/>
  <c r="N68" i="2"/>
  <c r="N67" i="2"/>
  <c r="N66" i="2"/>
  <c r="N65" i="2"/>
  <c r="N64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M93" i="2"/>
  <c r="M63" i="2"/>
  <c r="M28" i="2"/>
  <c r="L93" i="2"/>
  <c r="L79" i="2"/>
  <c r="K93" i="2"/>
  <c r="J93" i="2"/>
  <c r="J63" i="2"/>
  <c r="I93" i="2"/>
  <c r="I88" i="2"/>
  <c r="I84" i="2"/>
  <c r="I79" i="2"/>
  <c r="I71" i="2"/>
  <c r="I63" i="2"/>
  <c r="P32" i="2" l="1"/>
  <c r="Q32" i="2"/>
  <c r="P36" i="2"/>
  <c r="Q36" i="2"/>
  <c r="P40" i="2"/>
  <c r="Q40" i="2"/>
  <c r="P44" i="2"/>
  <c r="Q44" i="2"/>
  <c r="P48" i="2"/>
  <c r="Q48" i="2"/>
  <c r="P52" i="2"/>
  <c r="Q52" i="2"/>
  <c r="P56" i="2"/>
  <c r="Q56" i="2"/>
  <c r="P60" i="2"/>
  <c r="Q60" i="2"/>
  <c r="Q65" i="2"/>
  <c r="P65" i="2"/>
  <c r="Q69" i="2"/>
  <c r="P69" i="2"/>
  <c r="Q74" i="2"/>
  <c r="P74" i="2"/>
  <c r="Q78" i="2"/>
  <c r="P78" i="2"/>
  <c r="P83" i="2"/>
  <c r="Q83" i="2"/>
  <c r="Q89" i="2"/>
  <c r="P89" i="2"/>
  <c r="Q29" i="2"/>
  <c r="P29" i="2"/>
  <c r="Q33" i="2"/>
  <c r="P33" i="2"/>
  <c r="Q37" i="2"/>
  <c r="P37" i="2"/>
  <c r="Q41" i="2"/>
  <c r="P41" i="2"/>
  <c r="Q45" i="2"/>
  <c r="P45" i="2"/>
  <c r="Q49" i="2"/>
  <c r="P49" i="2"/>
  <c r="Q53" i="2"/>
  <c r="P53" i="2"/>
  <c r="Q57" i="2"/>
  <c r="P57" i="2"/>
  <c r="Q61" i="2"/>
  <c r="P61" i="2"/>
  <c r="Q66" i="2"/>
  <c r="P66" i="2"/>
  <c r="P70" i="2"/>
  <c r="Q70" i="2"/>
  <c r="P75" i="2"/>
  <c r="Q75" i="2"/>
  <c r="P80" i="2"/>
  <c r="Q80" i="2"/>
  <c r="Q85" i="2"/>
  <c r="P85" i="2"/>
  <c r="Q93" i="2"/>
  <c r="P93" i="2"/>
  <c r="P30" i="2"/>
  <c r="Q30" i="2"/>
  <c r="Q34" i="2"/>
  <c r="P34" i="2"/>
  <c r="P38" i="2"/>
  <c r="Q38" i="2"/>
  <c r="P42" i="2"/>
  <c r="Q42" i="2"/>
  <c r="P46" i="2"/>
  <c r="Q46" i="2"/>
  <c r="Q50" i="2"/>
  <c r="P50" i="2"/>
  <c r="Q54" i="2"/>
  <c r="P54" i="2"/>
  <c r="P58" i="2"/>
  <c r="Q58" i="2"/>
  <c r="P62" i="2"/>
  <c r="Q62" i="2"/>
  <c r="P67" i="2"/>
  <c r="Q67" i="2"/>
  <c r="P72" i="2"/>
  <c r="Q72" i="2"/>
  <c r="P76" i="2"/>
  <c r="Q76" i="2"/>
  <c r="Q81" i="2"/>
  <c r="P81" i="2"/>
  <c r="Q86" i="2"/>
  <c r="P86" i="2"/>
  <c r="P31" i="2"/>
  <c r="Q31" i="2"/>
  <c r="P35" i="2"/>
  <c r="Q35" i="2"/>
  <c r="P39" i="2"/>
  <c r="Q39" i="2"/>
  <c r="P43" i="2"/>
  <c r="Q43" i="2"/>
  <c r="P47" i="2"/>
  <c r="Q47" i="2"/>
  <c r="P51" i="2"/>
  <c r="Q51" i="2"/>
  <c r="P55" i="2"/>
  <c r="Q55" i="2"/>
  <c r="P59" i="2"/>
  <c r="Q59" i="2"/>
  <c r="P64" i="2"/>
  <c r="Q64" i="2"/>
  <c r="P68" i="2"/>
  <c r="Q68" i="2"/>
  <c r="Q73" i="2"/>
  <c r="P73" i="2"/>
  <c r="Q77" i="2"/>
  <c r="P77" i="2"/>
  <c r="P82" i="2"/>
  <c r="Q82" i="2"/>
  <c r="P87" i="2"/>
  <c r="Q87" i="2"/>
  <c r="I90" i="2"/>
  <c r="H88" i="2"/>
  <c r="H84" i="2"/>
  <c r="H79" i="2"/>
  <c r="H71" i="2"/>
  <c r="H63" i="2"/>
  <c r="G88" i="2"/>
  <c r="G84" i="2"/>
  <c r="G79" i="2"/>
  <c r="G71" i="2"/>
  <c r="G63" i="2"/>
  <c r="G93" i="2"/>
  <c r="F93" i="2"/>
  <c r="F88" i="2"/>
  <c r="E88" i="2"/>
  <c r="F84" i="2"/>
  <c r="E84" i="2"/>
  <c r="F79" i="2"/>
  <c r="F71" i="2"/>
  <c r="E71" i="2"/>
  <c r="F63" i="2"/>
  <c r="D93" i="2"/>
  <c r="C93" i="2"/>
  <c r="B93" i="2"/>
  <c r="E93" i="2"/>
  <c r="D88" i="2"/>
  <c r="C88" i="2"/>
  <c r="D84" i="2"/>
  <c r="C84" i="2"/>
  <c r="E79" i="2"/>
  <c r="E63" i="2"/>
  <c r="D79" i="2"/>
  <c r="C79" i="2"/>
  <c r="D71" i="2"/>
  <c r="C71" i="2"/>
  <c r="D63" i="2"/>
  <c r="C63" i="2"/>
  <c r="B84" i="2"/>
  <c r="H28" i="2"/>
  <c r="F28" i="2"/>
  <c r="E28" i="2"/>
  <c r="D28" i="2"/>
  <c r="C28" i="2"/>
  <c r="B28" i="2"/>
  <c r="H90" i="2" l="1"/>
  <c r="C90" i="2"/>
  <c r="F90" i="2"/>
  <c r="D90" i="2"/>
  <c r="M88" i="2" l="1"/>
  <c r="M84" i="2"/>
  <c r="M79" i="2"/>
  <c r="M71" i="2"/>
  <c r="M90" i="2" l="1"/>
  <c r="L88" i="2"/>
  <c r="L84" i="2"/>
  <c r="L71" i="2"/>
  <c r="L63" i="2"/>
  <c r="L28" i="2"/>
  <c r="L90" i="2" l="1"/>
  <c r="K88" i="2"/>
  <c r="K84" i="2"/>
  <c r="K90" i="2" l="1"/>
  <c r="J88" i="2"/>
  <c r="J84" i="2"/>
  <c r="N84" i="2" s="1"/>
  <c r="J79" i="2"/>
  <c r="J71" i="2"/>
  <c r="J28" i="2"/>
  <c r="Q84" i="2" l="1"/>
  <c r="P84" i="2"/>
  <c r="J90" i="2"/>
  <c r="I28" i="2"/>
  <c r="H93" i="2" l="1"/>
  <c r="G90" i="2" l="1"/>
  <c r="G28" i="2" l="1"/>
  <c r="N28" i="2" s="1"/>
  <c r="Q28" i="2" l="1"/>
  <c r="P28" i="2"/>
  <c r="E90" i="2" l="1"/>
  <c r="B79" i="2" l="1"/>
  <c r="N79" i="2" s="1"/>
  <c r="B63" i="2"/>
  <c r="N63" i="2" s="1"/>
  <c r="Q63" i="2" l="1"/>
  <c r="P63" i="2"/>
  <c r="Q79" i="2"/>
  <c r="P79" i="2"/>
  <c r="B88" i="2"/>
  <c r="N88" i="2" s="1"/>
  <c r="B101" i="2"/>
  <c r="B100" i="2"/>
  <c r="B71" i="2"/>
  <c r="N71" i="2" s="1"/>
  <c r="B98" i="2"/>
  <c r="M102" i="2"/>
  <c r="L102" i="2"/>
  <c r="K102" i="2"/>
  <c r="J102" i="2"/>
  <c r="I102" i="2"/>
  <c r="H102" i="2"/>
  <c r="G102" i="2"/>
  <c r="F102" i="2"/>
  <c r="E102" i="2"/>
  <c r="D102" i="2"/>
  <c r="C102" i="2"/>
  <c r="M101" i="2"/>
  <c r="L101" i="2"/>
  <c r="K101" i="2"/>
  <c r="J101" i="2"/>
  <c r="I101" i="2"/>
  <c r="H101" i="2"/>
  <c r="G101" i="2"/>
  <c r="F101" i="2"/>
  <c r="E101" i="2"/>
  <c r="D101" i="2"/>
  <c r="C101" i="2"/>
  <c r="M100" i="2"/>
  <c r="L100" i="2"/>
  <c r="K100" i="2"/>
  <c r="J100" i="2"/>
  <c r="I100" i="2"/>
  <c r="H100" i="2"/>
  <c r="G100" i="2"/>
  <c r="F100" i="2"/>
  <c r="E100" i="2"/>
  <c r="D100" i="2"/>
  <c r="C100" i="2"/>
  <c r="M99" i="2"/>
  <c r="L99" i="2"/>
  <c r="K99" i="2"/>
  <c r="J99" i="2"/>
  <c r="I99" i="2"/>
  <c r="H99" i="2"/>
  <c r="G99" i="2"/>
  <c r="F99" i="2"/>
  <c r="E99" i="2"/>
  <c r="D99" i="2"/>
  <c r="C99" i="2"/>
  <c r="M98" i="2"/>
  <c r="L98" i="2"/>
  <c r="K98" i="2"/>
  <c r="J98" i="2"/>
  <c r="I98" i="2"/>
  <c r="H98" i="2"/>
  <c r="G98" i="2"/>
  <c r="F98" i="2"/>
  <c r="E98" i="2"/>
  <c r="D98" i="2"/>
  <c r="C98" i="2"/>
  <c r="Q71" i="2" l="1"/>
  <c r="P71" i="2"/>
  <c r="Q88" i="2"/>
  <c r="P88" i="2"/>
  <c r="G104" i="2"/>
  <c r="C104" i="2"/>
  <c r="K104" i="2"/>
  <c r="D104" i="2"/>
  <c r="H104" i="2"/>
  <c r="L104" i="2"/>
  <c r="E104" i="2"/>
  <c r="I104" i="2"/>
  <c r="M104" i="2"/>
  <c r="F104" i="2"/>
  <c r="J104" i="2"/>
  <c r="B102" i="2"/>
  <c r="B90" i="2"/>
  <c r="N90" i="2" s="1"/>
  <c r="B99" i="2"/>
  <c r="B104" i="2" l="1"/>
  <c r="Q90" i="2"/>
  <c r="P90" i="2"/>
</calcChain>
</file>

<file path=xl/sharedStrings.xml><?xml version="1.0" encoding="utf-8"?>
<sst xmlns="http://schemas.openxmlformats.org/spreadsheetml/2006/main" count="811" uniqueCount="154">
  <si>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</si>
  <si>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</si>
  <si>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</si>
  <si>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</si>
  <si>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</si>
  <si>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</si>
  <si>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</si>
  <si>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</si>
  <si>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</si>
  <si>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</si>
  <si>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</si>
  <si>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</si>
  <si>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Delta</t>
  </si>
  <si>
    <t>Austria</t>
  </si>
  <si>
    <t>Belgio</t>
  </si>
  <si>
    <t>Bulgaria</t>
  </si>
  <si>
    <t>Croazia</t>
  </si>
  <si>
    <t>Cipro</t>
  </si>
  <si>
    <t>Rep. Ceca</t>
  </si>
  <si>
    <t>Danimarca</t>
  </si>
  <si>
    <t>Estonia</t>
  </si>
  <si>
    <t>Finlandia</t>
  </si>
  <si>
    <t>Francia</t>
  </si>
  <si>
    <t>Germania</t>
  </si>
  <si>
    <t>Grecia</t>
  </si>
  <si>
    <t>Ungheria</t>
  </si>
  <si>
    <t>Islanda</t>
  </si>
  <si>
    <t>Irlanda</t>
  </si>
  <si>
    <t>Italia</t>
  </si>
  <si>
    <t>Lettonia</t>
  </si>
  <si>
    <t>Lituania</t>
  </si>
  <si>
    <t>Lussemburgo</t>
  </si>
  <si>
    <t>Malta</t>
  </si>
  <si>
    <t>Paesi Bassi</t>
  </si>
  <si>
    <t>Norvegia</t>
  </si>
  <si>
    <t>Polonia</t>
  </si>
  <si>
    <t>Portogallo</t>
  </si>
  <si>
    <t>Romania</t>
  </si>
  <si>
    <t>Russia</t>
  </si>
  <si>
    <t>Slovacchia</t>
  </si>
  <si>
    <t>Slovenia</t>
  </si>
  <si>
    <t>Spagna</t>
  </si>
  <si>
    <t>Svezia</t>
  </si>
  <si>
    <t>Svizzera</t>
  </si>
  <si>
    <t>Turchia</t>
  </si>
  <si>
    <t>Ucraina</t>
  </si>
  <si>
    <t>Regno Unito</t>
  </si>
  <si>
    <t>Europa</t>
  </si>
  <si>
    <t>Argentina</t>
  </si>
  <si>
    <t>Brasile</t>
  </si>
  <si>
    <t>Canada</t>
  </si>
  <si>
    <t>Messico</t>
  </si>
  <si>
    <t>Stati Uniti</t>
  </si>
  <si>
    <t>America</t>
  </si>
  <si>
    <t>Cina</t>
  </si>
  <si>
    <t>India</t>
  </si>
  <si>
    <t>Israele</t>
  </si>
  <si>
    <t>Japan</t>
  </si>
  <si>
    <t>Corea del Sud</t>
  </si>
  <si>
    <t>Altri paesi Asia</t>
  </si>
  <si>
    <t>Asia</t>
  </si>
  <si>
    <t>Egitto</t>
  </si>
  <si>
    <t>Rep. Sud Africa</t>
  </si>
  <si>
    <t>Africa</t>
  </si>
  <si>
    <t>Australia</t>
  </si>
  <si>
    <t>Nuova Zelanda</t>
  </si>
  <si>
    <t>Altri paesi Oceania</t>
  </si>
  <si>
    <t>Oceania</t>
  </si>
  <si>
    <t>Altri mercati</t>
  </si>
  <si>
    <t>Totale stranieri</t>
  </si>
  <si>
    <t>Totale italiani &amp; stranieri</t>
  </si>
  <si>
    <t>Totale</t>
  </si>
  <si>
    <t xml:space="preserve"> </t>
  </si>
  <si>
    <t>dati mensili 2018</t>
  </si>
  <si>
    <t>Altri paesi Africa Medit.</t>
  </si>
  <si>
    <t>Altri paesi Europei</t>
  </si>
  <si>
    <t>Venezuela</t>
  </si>
  <si>
    <t>Altri paesi Asia Occ.</t>
  </si>
  <si>
    <t xml:space="preserve">Altri paesi Africa </t>
  </si>
  <si>
    <t xml:space="preserve">Genova: </t>
  </si>
  <si>
    <t xml:space="preserve"> Arrivi    </t>
  </si>
  <si>
    <t xml:space="preserve">Spagna </t>
  </si>
  <si>
    <t>USA</t>
  </si>
  <si>
    <t>Altri paesi sud America+nord America</t>
  </si>
  <si>
    <t>Regione/stati esteri</t>
  </si>
  <si>
    <t>ABRUZZO</t>
  </si>
  <si>
    <t>BASILICATA</t>
  </si>
  <si>
    <t>BOLZANO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</si>
  <si>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</si>
  <si>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</si>
  <si>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</si>
  <si>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</si>
  <si>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</si>
  <si>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</si>
  <si>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</si>
  <si>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</si>
  <si>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</si>
  <si>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</si>
  <si>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</si>
  <si>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</si>
  <si>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</si>
  <si>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</si>
  <si>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TRENTO</t>
  </si>
  <si>
    <t>UMBRIA</t>
  </si>
  <si>
    <t>VALLE D'AOSTA</t>
  </si>
  <si>
    <t>VENETO</t>
  </si>
  <si>
    <t>Totale italiani consolidati</t>
  </si>
  <si>
    <t>Totale stranieri consolidati</t>
  </si>
  <si>
    <t>Non specificati</t>
  </si>
  <si>
    <t>DIFF.</t>
  </si>
  <si>
    <t>DIFF. %</t>
  </si>
  <si>
    <t>gennaio</t>
  </si>
  <si>
    <t>Feb. 2018</t>
  </si>
  <si>
    <t xml:space="preserve">DIFF. </t>
  </si>
  <si>
    <t>febbraio</t>
  </si>
  <si>
    <t>marzo</t>
  </si>
  <si>
    <t>Mar. 2018</t>
  </si>
  <si>
    <t>aprile</t>
  </si>
  <si>
    <t>Apr. 2018</t>
  </si>
  <si>
    <t>Mag. 2018</t>
  </si>
  <si>
    <t>maggio</t>
  </si>
  <si>
    <t>Giu.2018</t>
  </si>
  <si>
    <t xml:space="preserve">giugno </t>
  </si>
  <si>
    <t>luglio</t>
  </si>
  <si>
    <t>Lug.2018</t>
  </si>
  <si>
    <t>agosto</t>
  </si>
  <si>
    <t>Ago.2018</t>
  </si>
  <si>
    <t>settembre</t>
  </si>
  <si>
    <t>Set.2018</t>
  </si>
  <si>
    <t>ottobre</t>
  </si>
  <si>
    <t>Ott.2018</t>
  </si>
  <si>
    <t>DIFF.%</t>
  </si>
  <si>
    <t>novembre</t>
  </si>
  <si>
    <t>Nov.2018</t>
  </si>
  <si>
    <t>Dic. 2018</t>
  </si>
  <si>
    <t>dicembre</t>
  </si>
  <si>
    <t>Gen. 2019</t>
  </si>
  <si>
    <t>Gen.2018</t>
  </si>
  <si>
    <t>Feb. 2019</t>
  </si>
  <si>
    <t>Mar. 2019</t>
  </si>
  <si>
    <t>Apr. 2019</t>
  </si>
  <si>
    <t>Mag. 2019</t>
  </si>
  <si>
    <t>Giu.2019</t>
  </si>
  <si>
    <t>Lug.2019</t>
  </si>
  <si>
    <t>Ago.2019</t>
  </si>
  <si>
    <t>Set.2019</t>
  </si>
  <si>
    <t>Ott.2019</t>
  </si>
  <si>
    <t>Nov.2019</t>
  </si>
  <si>
    <t>Dic. 2019</t>
  </si>
  <si>
    <t>tot. 2018</t>
  </si>
  <si>
    <t>Parz. 2018</t>
  </si>
  <si>
    <t xml:space="preserve">  </t>
  </si>
  <si>
    <t>tot. 2019</t>
  </si>
  <si>
    <t>TOT.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</si>
</sst>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/>
    <xf numFmtId="3" fontId="0" fillId="0" borderId="5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164" fontId="2" fillId="3" borderId="3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10" fontId="2" fillId="3" borderId="3" xfId="0" applyNumberFormat="1" applyFont="1" applyFill="1" applyBorder="1"/>
    <xf numFmtId="3" fontId="3" fillId="0" borderId="3" xfId="0" applyNumberFormat="1" applyFont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164" fontId="2" fillId="4" borderId="3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10" fontId="2" fillId="4" borderId="3" xfId="0" applyNumberFormat="1" applyFont="1" applyFill="1" applyBorder="1"/>
    <xf numFmtId="0" fontId="4" fillId="0" borderId="3" xfId="0" applyFont="1" applyBorder="1" applyAlignment="1">
      <alignment vertical="center"/>
    </xf>
    <xf numFmtId="0" fontId="0" fillId="5" borderId="3" xfId="0" applyFill="1" applyBorder="1" applyAlignment="1">
      <alignment vertical="center"/>
    </xf>
    <xf numFmtId="3" fontId="0" fillId="5" borderId="3" xfId="0" applyNumberFormat="1" applyFill="1" applyBorder="1" applyAlignment="1">
      <alignment vertical="center"/>
    </xf>
    <xf numFmtId="10" fontId="0" fillId="0" borderId="0" xfId="0" applyNumberFormat="1"/>
    <xf numFmtId="10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6" borderId="3" xfId="0" applyFill="1" applyBorder="1" applyAlignment="1">
      <alignment vertical="center"/>
    </xf>
    <xf numFmtId="3" fontId="0" fillId="6" borderId="5" xfId="0" applyNumberFormat="1" applyFill="1" applyBorder="1" applyAlignment="1">
      <alignment vertical="center"/>
    </xf>
    <xf numFmtId="0" fontId="0" fillId="6" borderId="0" xfId="0" applyFill="1"/>
    <xf numFmtId="0" fontId="2" fillId="7" borderId="3" xfId="0" applyFont="1" applyFill="1" applyBorder="1" applyAlignment="1">
      <alignment vertical="center"/>
    </xf>
    <xf numFmtId="3" fontId="2" fillId="7" borderId="3" xfId="0" applyNumberFormat="1" applyFont="1" applyFill="1" applyBorder="1" applyAlignment="1">
      <alignment vertical="center"/>
    </xf>
    <xf numFmtId="3" fontId="0" fillId="6" borderId="3" xfId="0" applyNumberFormat="1" applyFill="1" applyBorder="1" applyAlignment="1">
      <alignment vertical="center"/>
    </xf>
    <xf numFmtId="0" fontId="4" fillId="0" borderId="3" xfId="0" applyFont="1" applyBorder="1"/>
    <xf numFmtId="10" fontId="4" fillId="0" borderId="3" xfId="0" applyNumberFormat="1" applyFont="1" applyBorder="1"/>
    <xf numFmtId="0" fontId="0" fillId="5" borderId="3" xfId="0" applyFill="1" applyBorder="1"/>
    <xf numFmtId="0" fontId="0" fillId="2" borderId="3" xfId="0" applyFill="1" applyBorder="1"/>
    <xf numFmtId="0" fontId="0" fillId="3" borderId="3" xfId="0" applyFill="1" applyBorder="1"/>
    <xf numFmtId="0" fontId="0" fillId="8" borderId="3" xfId="0" applyFill="1" applyBorder="1" applyAlignment="1">
      <alignment vertical="center"/>
    </xf>
    <xf numFmtId="3" fontId="0" fillId="8" borderId="3" xfId="0" applyNumberFormat="1" applyFill="1" applyBorder="1" applyAlignment="1">
      <alignment vertical="center"/>
    </xf>
    <xf numFmtId="0" fontId="0" fillId="8" borderId="3" xfId="0" applyFill="1" applyBorder="1"/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0" fontId="0" fillId="0" borderId="3" xfId="0" applyNumberFormat="1" applyBorder="1"/>
    <xf numFmtId="10" fontId="0" fillId="0" borderId="3" xfId="0" applyNumberFormat="1" applyBorder="1" applyAlignment="1">
      <alignment vertical="center"/>
    </xf>
    <xf numFmtId="17" fontId="2" fillId="0" borderId="3" xfId="0" applyNumberFormat="1" applyFont="1" applyBorder="1" applyAlignment="1">
      <alignment horizontal="center" vertical="center"/>
    </xf>
    <xf numFmtId="10" fontId="1" fillId="0" borderId="2" xfId="0" applyNumberFormat="1" applyFont="1" applyBorder="1" applyAlignment="1">
      <alignment vertical="center"/>
    </xf>
    <xf numFmtId="10" fontId="1" fillId="0" borderId="0" xfId="0" applyNumberFormat="1" applyFont="1" applyAlignment="1">
      <alignment vertical="center"/>
    </xf>
    <xf numFmtId="10" fontId="0" fillId="0" borderId="5" xfId="0" applyNumberFormat="1" applyBorder="1" applyAlignment="1">
      <alignment vertical="center"/>
    </xf>
    <xf numFmtId="10" fontId="2" fillId="3" borderId="3" xfId="0" applyNumberFormat="1" applyFont="1" applyFill="1" applyBorder="1" applyAlignment="1">
      <alignment vertical="center"/>
    </xf>
    <xf numFmtId="10" fontId="2" fillId="4" borderId="3" xfId="0" applyNumberFormat="1" applyFont="1" applyFill="1" applyBorder="1" applyAlignment="1">
      <alignment vertical="center"/>
    </xf>
    <xf numFmtId="10" fontId="0" fillId="0" borderId="0" xfId="0" applyNumberFormat="1" applyAlignment="1">
      <alignment vertical="center"/>
    </xf>
    <xf numFmtId="0" fontId="0" fillId="3" borderId="3" xfId="0" applyFill="1" applyBorder="1" applyAlignment="1">
      <alignment vertical="center"/>
    </xf>
    <xf numFmtId="3" fontId="0" fillId="3" borderId="5" xfId="0" applyNumberFormat="1" applyFill="1" applyBorder="1" applyAlignment="1">
      <alignment vertical="center"/>
    </xf>
    <xf numFmtId="10" fontId="0" fillId="3" borderId="5" xfId="0" applyNumberFormat="1" applyFill="1" applyBorder="1" applyAlignment="1">
      <alignment vertical="center"/>
    </xf>
    <xf numFmtId="2" fontId="0" fillId="0" borderId="0" xfId="0" applyNumberForma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9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2" fontId="2" fillId="4" borderId="3" xfId="0" applyNumberFormat="1" applyFont="1" applyFill="1" applyBorder="1" applyAlignment="1">
      <alignment vertical="center"/>
    </xf>
    <xf numFmtId="2" fontId="2" fillId="3" borderId="3" xfId="0" applyNumberFormat="1" applyFont="1" applyFill="1" applyBorder="1" applyAlignment="1">
      <alignment vertical="center"/>
    </xf>
    <xf numFmtId="2" fontId="0" fillId="0" borderId="0" xfId="0" applyNumberFormat="1"/>
    <xf numFmtId="2" fontId="0" fillId="0" borderId="3" xfId="0" applyNumberFormat="1" applyBorder="1"/>
    <xf numFmtId="0" fontId="4" fillId="7" borderId="3" xfId="0" applyFont="1" applyFill="1" applyBorder="1" applyAlignment="1">
      <alignment vertical="center"/>
    </xf>
    <xf numFmtId="10" fontId="4" fillId="7" borderId="3" xfId="0" applyNumberFormat="1" applyFont="1" applyFill="1" applyBorder="1" applyAlignment="1">
      <alignment vertical="center"/>
    </xf>
    <xf numFmtId="0" fontId="0" fillId="7" borderId="3" xfId="0" applyFill="1" applyBorder="1" applyAlignment="1">
      <alignment vertical="center"/>
    </xf>
    <xf numFmtId="10" fontId="0" fillId="7" borderId="3" xfId="0" applyNumberFormat="1" applyFill="1" applyBorder="1" applyAlignment="1">
      <alignment vertical="center"/>
    </xf>
    <xf numFmtId="2" fontId="0" fillId="7" borderId="3" xfId="0" applyNumberFormat="1" applyFill="1" applyBorder="1" applyAlignment="1">
      <alignment vertical="center"/>
    </xf>
    <xf numFmtId="2" fontId="0" fillId="7" borderId="3" xfId="0" applyNumberFormat="1" applyFill="1" applyBorder="1"/>
    <xf numFmtId="0" fontId="2" fillId="5" borderId="3" xfId="0" applyFont="1" applyFill="1" applyBorder="1" applyAlignment="1">
      <alignment vertical="center"/>
    </xf>
    <xf numFmtId="10" fontId="0" fillId="5" borderId="3" xfId="0" applyNumberFormat="1" applyFill="1" applyBorder="1" applyAlignment="1">
      <alignment vertical="center"/>
    </xf>
    <xf numFmtId="2" fontId="0" fillId="5" borderId="3" xfId="0" applyNumberFormat="1" applyFill="1" applyBorder="1" applyAlignment="1">
      <alignment vertical="center"/>
    </xf>
    <xf numFmtId="2" fontId="0" fillId="5" borderId="3" xfId="0" applyNumberFormat="1" applyFill="1" applyBorder="1"/>
    <xf numFmtId="3" fontId="0" fillId="5" borderId="5" xfId="0" applyNumberFormat="1" applyFill="1" applyBorder="1" applyAlignment="1">
      <alignment vertical="center"/>
    </xf>
    <xf numFmtId="10" fontId="0" fillId="5" borderId="5" xfId="0" applyNumberFormat="1" applyFill="1" applyBorder="1" applyAlignment="1">
      <alignment vertical="center"/>
    </xf>
    <xf numFmtId="10" fontId="0" fillId="3" borderId="3" xfId="0" applyNumberFormat="1" applyFill="1" applyBorder="1" applyAlignment="1">
      <alignment vertical="center"/>
    </xf>
    <xf numFmtId="2" fontId="0" fillId="3" borderId="3" xfId="0" applyNumberFormat="1" applyFill="1" applyBorder="1" applyAlignment="1">
      <alignment vertical="center"/>
    </xf>
    <xf numFmtId="2" fontId="0" fillId="3" borderId="3" xfId="0" applyNumberFormat="1" applyFill="1" applyBorder="1"/>
    <xf numFmtId="3" fontId="0" fillId="8" borderId="5" xfId="0" applyNumberFormat="1" applyFill="1" applyBorder="1" applyAlignment="1">
      <alignment vertical="center"/>
    </xf>
    <xf numFmtId="10" fontId="0" fillId="8" borderId="5" xfId="0" applyNumberFormat="1" applyFill="1" applyBorder="1" applyAlignment="1">
      <alignment vertical="center"/>
    </xf>
    <xf numFmtId="10" fontId="0" fillId="8" borderId="3" xfId="0" applyNumberFormat="1" applyFill="1" applyBorder="1" applyAlignment="1">
      <alignment vertical="center"/>
    </xf>
    <xf numFmtId="2" fontId="0" fillId="8" borderId="3" xfId="0" applyNumberFormat="1" applyFill="1" applyBorder="1" applyAlignment="1">
      <alignment vertical="center"/>
    </xf>
    <xf numFmtId="2" fontId="0" fillId="8" borderId="3" xfId="0" applyNumberFormat="1" applyFill="1" applyBorder="1"/>
    <xf numFmtId="164" fontId="2" fillId="9" borderId="3" xfId="0" applyNumberFormat="1" applyFont="1" applyFill="1" applyBorder="1" applyAlignment="1">
      <alignment vertical="center"/>
    </xf>
    <xf numFmtId="3" fontId="4" fillId="7" borderId="5" xfId="0" applyNumberFormat="1" applyFont="1" applyFill="1" applyBorder="1" applyAlignment="1">
      <alignment vertical="center"/>
    </xf>
    <xf numFmtId="10" fontId="4" fillId="7" borderId="5" xfId="0" applyNumberFormat="1" applyFont="1" applyFill="1" applyBorder="1" applyAlignment="1">
      <alignment vertical="center"/>
    </xf>
    <xf numFmtId="10" fontId="2" fillId="6" borderId="10" xfId="0" applyNumberFormat="1" applyFont="1" applyFill="1" applyBorder="1"/>
    <xf numFmtId="0" fontId="2" fillId="9" borderId="3" xfId="0" applyFont="1" applyFill="1" applyBorder="1" applyAlignment="1">
      <alignment vertical="center"/>
    </xf>
    <xf numFmtId="3" fontId="4" fillId="9" borderId="5" xfId="0" applyNumberFormat="1" applyFont="1" applyFill="1" applyBorder="1" applyAlignment="1">
      <alignment vertical="center"/>
    </xf>
    <xf numFmtId="10" fontId="4" fillId="9" borderId="5" xfId="0" applyNumberFormat="1" applyFont="1" applyFill="1" applyBorder="1" applyAlignment="1">
      <alignment vertical="center"/>
    </xf>
    <xf numFmtId="10" fontId="4" fillId="9" borderId="3" xfId="0" applyNumberFormat="1" applyFont="1" applyFill="1" applyBorder="1" applyAlignment="1">
      <alignment vertical="center"/>
    </xf>
    <xf numFmtId="2" fontId="4" fillId="7" borderId="3" xfId="0" applyNumberFormat="1" applyFont="1" applyFill="1" applyBorder="1" applyAlignment="1">
      <alignment vertical="center"/>
    </xf>
    <xf numFmtId="0" fontId="4" fillId="7" borderId="3" xfId="0" applyFont="1" applyFill="1" applyBorder="1"/>
    <xf numFmtId="2" fontId="4" fillId="7" borderId="3" xfId="0" applyNumberFormat="1" applyFont="1" applyFill="1" applyBorder="1"/>
    <xf numFmtId="3" fontId="3" fillId="7" borderId="3" xfId="0" applyNumberFormat="1" applyFont="1" applyFill="1" applyBorder="1" applyAlignment="1">
      <alignment vertical="center"/>
    </xf>
    <xf numFmtId="10" fontId="0" fillId="6" borderId="3" xfId="0" applyNumberFormat="1" applyFill="1" applyBorder="1" applyAlignment="1">
      <alignment vertical="center"/>
    </xf>
    <xf numFmtId="3" fontId="0" fillId="10" borderId="3" xfId="0" applyNumberFormat="1" applyFill="1" applyBorder="1" applyAlignment="1">
      <alignment vertical="center"/>
    </xf>
    <xf numFmtId="0" fontId="0" fillId="10" borderId="3" xfId="0" applyFill="1" applyBorder="1" applyAlignment="1">
      <alignment vertical="center"/>
    </xf>
    <xf numFmtId="10" fontId="0" fillId="10" borderId="3" xfId="0" applyNumberFormat="1" applyFill="1" applyBorder="1" applyAlignment="1">
      <alignment vertical="center"/>
    </xf>
    <xf numFmtId="3" fontId="3" fillId="10" borderId="3" xfId="0" applyNumberFormat="1" applyFont="1" applyFill="1" applyBorder="1" applyAlignment="1">
      <alignment vertical="center"/>
    </xf>
    <xf numFmtId="3" fontId="0" fillId="10" borderId="5" xfId="0" applyNumberFormat="1" applyFill="1" applyBorder="1" applyAlignment="1">
      <alignment vertical="center"/>
    </xf>
    <xf numFmtId="10" fontId="0" fillId="10" borderId="5" xfId="0" applyNumberFormat="1" applyFill="1" applyBorder="1" applyAlignment="1">
      <alignment vertical="center"/>
    </xf>
    <xf numFmtId="2" fontId="0" fillId="10" borderId="3" xfId="0" applyNumberFormat="1" applyFill="1" applyBorder="1" applyAlignment="1">
      <alignment vertical="center"/>
    </xf>
    <xf numFmtId="0" fontId="0" fillId="10" borderId="3" xfId="0" applyFill="1" applyBorder="1"/>
    <xf numFmtId="2" fontId="0" fillId="10" borderId="3" xfId="0" applyNumberFormat="1" applyFill="1" applyBorder="1"/>
    <xf numFmtId="3" fontId="3" fillId="3" borderId="3" xfId="0" applyNumberFormat="1" applyFont="1" applyFill="1" applyBorder="1" applyAlignment="1">
      <alignment vertical="center"/>
    </xf>
    <xf numFmtId="3" fontId="0" fillId="0" borderId="3" xfId="0" applyNumberFormat="1" applyFont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10" fontId="4" fillId="3" borderId="3" xfId="0" applyNumberFormat="1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3" fontId="5" fillId="5" borderId="3" xfId="0" applyNumberFormat="1" applyFont="1" applyFill="1" applyBorder="1" applyAlignment="1">
      <alignment vertical="center"/>
    </xf>
    <xf numFmtId="3" fontId="5" fillId="5" borderId="5" xfId="0" applyNumberFormat="1" applyFont="1" applyFill="1" applyBorder="1" applyAlignment="1">
      <alignment vertical="center"/>
    </xf>
    <xf numFmtId="10" fontId="5" fillId="5" borderId="5" xfId="0" applyNumberFormat="1" applyFont="1" applyFill="1" applyBorder="1" applyAlignment="1">
      <alignment vertical="center"/>
    </xf>
    <xf numFmtId="10" fontId="5" fillId="5" borderId="3" xfId="0" applyNumberFormat="1" applyFont="1" applyFill="1" applyBorder="1" applyAlignment="1">
      <alignment vertical="center"/>
    </xf>
    <xf numFmtId="2" fontId="5" fillId="5" borderId="3" xfId="0" applyNumberFormat="1" applyFont="1" applyFill="1" applyBorder="1" applyAlignment="1">
      <alignment vertical="center"/>
    </xf>
    <xf numFmtId="0" fontId="5" fillId="5" borderId="3" xfId="0" applyFont="1" applyFill="1" applyBorder="1"/>
    <xf numFmtId="2" fontId="5" fillId="5" borderId="3" xfId="0" applyNumberFormat="1" applyFont="1" applyFill="1" applyBorder="1"/>
    <xf numFmtId="0" fontId="3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3" fontId="6" fillId="5" borderId="3" xfId="0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2" fontId="4" fillId="9" borderId="3" xfId="0" applyNumberFormat="1" applyFont="1" applyFill="1" applyBorder="1"/>
    <xf numFmtId="2" fontId="0" fillId="11" borderId="3" xfId="0" applyNumberFormat="1" applyFill="1" applyBorder="1" applyAlignment="1">
      <alignment vertical="center"/>
    </xf>
    <xf numFmtId="2" fontId="0" fillId="11" borderId="3" xfId="0" applyNumberFormat="1" applyFill="1" applyBorder="1"/>
    <xf numFmtId="10" fontId="0" fillId="11" borderId="3" xfId="0" applyNumberFormat="1" applyFill="1" applyBorder="1" applyAlignment="1">
      <alignment vertical="center"/>
    </xf>
    <xf numFmtId="0" fontId="2" fillId="11" borderId="3" xfId="0" applyFont="1" applyFill="1" applyBorder="1" applyAlignment="1">
      <alignment vertical="center"/>
    </xf>
    <xf numFmtId="3" fontId="2" fillId="11" borderId="3" xfId="0" applyNumberFormat="1" applyFont="1" applyFill="1" applyBorder="1" applyAlignment="1">
      <alignment vertical="center"/>
    </xf>
    <xf numFmtId="10" fontId="2" fillId="6" borderId="0" xfId="0" applyNumberFormat="1" applyFont="1" applyFill="1" applyBorder="1"/>
    <xf numFmtId="0" fontId="5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9" borderId="3" xfId="0" applyFill="1" applyBorder="1" applyAlignment="1">
      <alignment vertical="center"/>
    </xf>
    <xf numFmtId="3" fontId="0" fillId="9" borderId="3" xfId="0" applyNumberFormat="1" applyFill="1" applyBorder="1" applyAlignment="1">
      <alignment vertical="center"/>
    </xf>
    <xf numFmtId="2" fontId="0" fillId="9" borderId="3" xfId="0" applyNumberFormat="1" applyFill="1" applyBorder="1" applyAlignment="1">
      <alignment vertical="center"/>
    </xf>
    <xf numFmtId="2" fontId="0" fillId="9" borderId="3" xfId="0" applyNumberFormat="1" applyFill="1" applyBorder="1"/>
    <xf numFmtId="10" fontId="0" fillId="9" borderId="3" xfId="0" applyNumberFormat="1" applyFill="1" applyBorder="1" applyAlignment="1">
      <alignment vertical="center"/>
    </xf>
    <xf numFmtId="0" fontId="0" fillId="9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ARRIVI</a:t>
            </a:r>
            <a:r>
              <a:rPr lang="it-IT" baseline="0"/>
              <a:t>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'2018'!$A$110:$A$120</c:f>
              <c:strCache>
                <c:ptCount val="11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Russia</c:v>
                </c:pt>
                <c:pt idx="4">
                  <c:v>USA</c:v>
                </c:pt>
                <c:pt idx="5">
                  <c:v>Regno Unito</c:v>
                </c:pt>
                <c:pt idx="6">
                  <c:v>Cina</c:v>
                </c:pt>
                <c:pt idx="7">
                  <c:v>Svizzera</c:v>
                </c:pt>
                <c:pt idx="8">
                  <c:v>Spagna </c:v>
                </c:pt>
                <c:pt idx="9">
                  <c:v>Brasile</c:v>
                </c:pt>
                <c:pt idx="10">
                  <c:v>Paesi Bassi</c:v>
                </c:pt>
              </c:strCache>
            </c:strRef>
          </c:cat>
          <c:val>
            <c:numRef>
              <c:f>'2018'!$B$110:$B$120</c:f>
              <c:numCache>
                <c:formatCode>General</c:formatCode>
                <c:ptCount val="11"/>
                <c:pt idx="0">
                  <c:v>422619</c:v>
                </c:pt>
                <c:pt idx="1">
                  <c:v>54350</c:v>
                </c:pt>
                <c:pt idx="2">
                  <c:v>41825</c:v>
                </c:pt>
                <c:pt idx="3">
                  <c:v>32142</c:v>
                </c:pt>
                <c:pt idx="4">
                  <c:v>29473</c:v>
                </c:pt>
                <c:pt idx="5">
                  <c:v>27873</c:v>
                </c:pt>
                <c:pt idx="6">
                  <c:v>23986</c:v>
                </c:pt>
                <c:pt idx="7">
                  <c:v>23375</c:v>
                </c:pt>
                <c:pt idx="8">
                  <c:v>19171</c:v>
                </c:pt>
                <c:pt idx="9">
                  <c:v>13576</c:v>
                </c:pt>
                <c:pt idx="10">
                  <c:v>12785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C-4BD3-B2DD-7123CE487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27452976"/>
        <c:axId val="427457568"/>
      </c:barChart>
      <c:catAx>
        <c:axId val="427452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457568"/>
        <c:crosses val="autoZero"/>
        <c:auto val="1"/>
        <c:lblAlgn val="ctr"/>
        <c:lblOffset val="100"/>
        <c:noMultiLvlLbl val="0"/>
      </c:catAx>
      <c:valAx>
        <c:axId val="427457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45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ARRIVI</a:t>
            </a:r>
            <a:r>
              <a:rPr lang="it-IT" baseline="0"/>
              <a:t>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'comp 2018 (2)'!$A$107:$A$116</c:f>
              <c:strCache>
                <c:ptCount val="10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Russia</c:v>
                </c:pt>
                <c:pt idx="4">
                  <c:v>USA</c:v>
                </c:pt>
                <c:pt idx="5">
                  <c:v>Regno Unito</c:v>
                </c:pt>
                <c:pt idx="6">
                  <c:v>Cina</c:v>
                </c:pt>
                <c:pt idx="7">
                  <c:v>Svizzera</c:v>
                </c:pt>
                <c:pt idx="8">
                  <c:v>Spagna </c:v>
                </c:pt>
                <c:pt idx="9">
                  <c:v>Paesi Bassi</c:v>
                </c:pt>
              </c:strCache>
            </c:strRef>
          </c:cat>
          <c:val>
            <c:numRef>
              <c:f>'comp 2018 (2)'!$B$107:$B$116</c:f>
              <c:numCache>
                <c:formatCode>General</c:formatCode>
                <c:ptCount val="10"/>
                <c:pt idx="0">
                  <c:v>344272</c:v>
                </c:pt>
                <c:pt idx="1">
                  <c:v>47425</c:v>
                </c:pt>
                <c:pt idx="2">
                  <c:v>35497</c:v>
                </c:pt>
                <c:pt idx="3">
                  <c:v>26716</c:v>
                </c:pt>
                <c:pt idx="4">
                  <c:v>24750</c:v>
                </c:pt>
                <c:pt idx="5">
                  <c:v>23217</c:v>
                </c:pt>
                <c:pt idx="6">
                  <c:v>20688</c:v>
                </c:pt>
                <c:pt idx="7">
                  <c:v>19675</c:v>
                </c:pt>
                <c:pt idx="8">
                  <c:v>17050</c:v>
                </c:pt>
                <c:pt idx="9">
                  <c:v>11430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1-43F1-8D2B-F791584EF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27452976"/>
        <c:axId val="427457568"/>
      </c:barChart>
      <c:catAx>
        <c:axId val="427452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457568"/>
        <c:crosses val="autoZero"/>
        <c:auto val="1"/>
        <c:lblAlgn val="ctr"/>
        <c:lblOffset val="100"/>
        <c:noMultiLvlLbl val="0"/>
      </c:catAx>
      <c:valAx>
        <c:axId val="427457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45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304799</xdr:colOff>
      <xdr:row>112</xdr:row>
      <xdr:rowOff>142875</xdr:rowOff>
    </xdr:from>
    <xdr:to>
      <xdr:col>12</xdr:col>
      <xdr:colOff>66674</xdr:colOff>
      <xdr:row>133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0995F60-6B9B-422D-8E14-904636473B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108</xdr:row>
      <xdr:rowOff>47624</xdr:rowOff>
    </xdr:from>
    <xdr:to>
      <xdr:col>12</xdr:col>
      <xdr:colOff>438150</xdr:colOff>
      <xdr:row>129</xdr:row>
      <xdr:rowOff>161925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FF069C0-8F5A-4859-857C-730524F7F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7D951-C0D2-409C-B8B8-B800CB5EEDC1}">
  <dimension ref="A1:Q120"/>
  <sheetViews>
    <sheetView tabSelected="1" view="pageBreakPreview" topLeftCell="A58" zoomScaleNormal="100" zoomScaleSheetLayoutView="100" workbookViewId="0">
      <pane xSplit="1" topLeftCell="C1" activePane="topRight" state="frozen"/>
      <selection pane="topRight" activeCell="N91" sqref="N91"/>
    </sheetView>
  </sheetViews>
  <sheetFormatPr defaultRowHeight="15" x14ac:dyDescent="0.25"/>
  <cols>
    <col min="1" max="1" width="23.140625" customWidth="1"/>
    <col min="2" max="2" width="9.140625" customWidth="1"/>
    <col min="10" max="10" width="11.140625" customWidth="1"/>
    <col min="12" max="12" width="12" customWidth="1"/>
    <col min="13" max="13" width="10.42578125" customWidth="1"/>
    <col min="14" max="15" width="12.85546875" style="64" customWidth="1"/>
    <col min="16" max="16" width="12.85546875" customWidth="1"/>
    <col min="17" max="17" width="11.42578125" style="23" customWidth="1"/>
  </cols>
  <sheetData>
    <row r="1" spans="1:17" ht="15.75" x14ac:dyDescent="0.25">
      <c r="A1" s="1">
        <v>2019</v>
      </c>
      <c r="B1" s="2"/>
      <c r="C1" s="2"/>
      <c r="D1" s="2" t="s">
        <v>72</v>
      </c>
      <c r="E1" s="2"/>
      <c r="F1" s="2"/>
      <c r="G1" s="3"/>
      <c r="H1" s="3"/>
      <c r="I1" s="3"/>
      <c r="J1" s="3"/>
      <c r="K1" s="3"/>
      <c r="L1" s="3"/>
      <c r="M1" s="3"/>
      <c r="N1" s="56"/>
      <c r="O1" s="56"/>
    </row>
    <row r="2" spans="1:17" ht="15.75" x14ac:dyDescent="0.25">
      <c r="A2" s="42" t="s">
        <v>79</v>
      </c>
      <c r="B2" s="41" t="s">
        <v>80</v>
      </c>
      <c r="C2" s="41"/>
      <c r="D2" s="41"/>
      <c r="E2" s="41" t="s">
        <v>72</v>
      </c>
      <c r="F2" s="41"/>
      <c r="G2" s="4"/>
      <c r="H2" s="4"/>
      <c r="I2" s="4"/>
      <c r="J2" s="4"/>
      <c r="K2" s="4"/>
      <c r="L2" s="4"/>
      <c r="M2" s="41" t="s">
        <v>73</v>
      </c>
      <c r="N2" s="57"/>
      <c r="O2" s="57"/>
    </row>
    <row r="3" spans="1:17" ht="15.75" x14ac:dyDescent="0.25">
      <c r="A3" s="43"/>
      <c r="B3" s="130" t="s">
        <v>111</v>
      </c>
      <c r="C3" s="130" t="s">
        <v>114</v>
      </c>
      <c r="D3" s="130" t="s">
        <v>115</v>
      </c>
      <c r="E3" s="130" t="s">
        <v>117</v>
      </c>
      <c r="F3" s="130" t="s">
        <v>120</v>
      </c>
      <c r="G3" s="129" t="s">
        <v>122</v>
      </c>
      <c r="H3" s="129" t="s">
        <v>123</v>
      </c>
      <c r="I3" s="129" t="s">
        <v>125</v>
      </c>
      <c r="J3" s="129" t="s">
        <v>127</v>
      </c>
      <c r="K3" s="129" t="s">
        <v>129</v>
      </c>
      <c r="L3" s="129" t="s">
        <v>132</v>
      </c>
      <c r="M3" s="130" t="s">
        <v>135</v>
      </c>
      <c r="N3" s="58"/>
      <c r="O3" s="58"/>
      <c r="P3" s="8"/>
      <c r="Q3" s="44"/>
    </row>
    <row r="4" spans="1:17" x14ac:dyDescent="0.25">
      <c r="A4" s="5"/>
      <c r="B4" s="7" t="s">
        <v>136</v>
      </c>
      <c r="C4" s="7" t="s">
        <v>138</v>
      </c>
      <c r="D4" s="7" t="s">
        <v>139</v>
      </c>
      <c r="E4" s="46" t="s">
        <v>140</v>
      </c>
      <c r="F4" s="7" t="s">
        <v>141</v>
      </c>
      <c r="G4" s="46" t="s">
        <v>142</v>
      </c>
      <c r="H4" s="7" t="s">
        <v>143</v>
      </c>
      <c r="I4" s="7" t="s">
        <v>144</v>
      </c>
      <c r="J4" s="7" t="s">
        <v>145</v>
      </c>
      <c r="K4" s="7" t="s">
        <v>146</v>
      </c>
      <c r="L4" s="7" t="s">
        <v>147</v>
      </c>
      <c r="M4" s="7" t="s">
        <v>148</v>
      </c>
      <c r="N4" s="59"/>
      <c r="O4" s="59"/>
      <c r="P4" s="7"/>
      <c r="Q4" s="24" t="s">
        <v>12</v>
      </c>
    </row>
    <row r="5" spans="1:17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5" t="s">
        <v>72</v>
      </c>
      <c r="N5" s="60"/>
      <c r="O5" s="60"/>
      <c r="P5" s="7"/>
      <c r="Q5" s="24"/>
    </row>
    <row r="6" spans="1:17" x14ac:dyDescent="0.25">
      <c r="A6" s="25" t="s">
        <v>84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 t="s">
        <v>72</v>
      </c>
      <c r="N6" s="61" t="s">
        <v>152</v>
      </c>
      <c r="O6" s="61" t="s">
        <v>153</v>
      </c>
      <c r="P6" s="33" t="s">
        <v>109</v>
      </c>
      <c r="Q6" s="34" t="s">
        <v>110</v>
      </c>
    </row>
    <row r="7" spans="1:17" x14ac:dyDescent="0.25">
      <c r="A7" s="25" t="s">
        <v>85</v>
      </c>
      <c r="B7" s="5">
        <v>337</v>
      </c>
      <c r="C7" s="5">
        <v>339</v>
      </c>
      <c r="D7" s="5">
        <v>460</v>
      </c>
      <c r="E7" s="5">
        <v>590</v>
      </c>
      <c r="F7" s="5">
        <v>445</v>
      </c>
      <c r="G7" s="5">
        <v>439</v>
      </c>
      <c r="H7" s="5">
        <v>461</v>
      </c>
      <c r="I7" s="5">
        <v>526</v>
      </c>
      <c r="J7" s="5">
        <v>704</v>
      </c>
      <c r="K7" s="5">
        <v>480</v>
      </c>
      <c r="L7" s="5">
        <v>498</v>
      </c>
      <c r="M7" s="5" t="s">
        <v>72</v>
      </c>
      <c r="N7" s="60">
        <f t="shared" ref="N7:N38" si="0">SUM(B7,C7,D7,E7,F7,G7,H7,I7,J7,K7,L7,M7)</f>
        <v>5279</v>
      </c>
      <c r="O7" s="60">
        <v>5515</v>
      </c>
      <c r="P7" s="65">
        <f>SUM(N7,-O7)</f>
        <v>-236</v>
      </c>
      <c r="Q7" s="45">
        <f>(N7-O7)/ABS(O7)</f>
        <v>-4.2792384406165007E-2</v>
      </c>
    </row>
    <row r="8" spans="1:17" x14ac:dyDescent="0.25">
      <c r="A8" s="25" t="s">
        <v>86</v>
      </c>
      <c r="B8" s="5">
        <v>155</v>
      </c>
      <c r="C8" s="5">
        <v>137</v>
      </c>
      <c r="D8" s="5">
        <v>218</v>
      </c>
      <c r="E8" s="5">
        <v>277</v>
      </c>
      <c r="F8" s="5">
        <v>154</v>
      </c>
      <c r="G8" s="5">
        <v>204</v>
      </c>
      <c r="H8" s="5">
        <v>225</v>
      </c>
      <c r="I8" s="5">
        <v>218</v>
      </c>
      <c r="J8" s="5">
        <v>216</v>
      </c>
      <c r="K8" s="5">
        <v>211</v>
      </c>
      <c r="L8" s="5">
        <v>236</v>
      </c>
      <c r="M8" s="5" t="s">
        <v>72</v>
      </c>
      <c r="N8" s="60">
        <f t="shared" si="0"/>
        <v>2251</v>
      </c>
      <c r="O8" s="60">
        <v>2151</v>
      </c>
      <c r="P8" s="65">
        <f t="shared" ref="P8:P71" si="1">SUM(N8,-O8)</f>
        <v>100</v>
      </c>
      <c r="Q8" s="45">
        <f>(N8-O8)/ABS(O8)</f>
        <v>4.6490004649000466E-2</v>
      </c>
    </row>
    <row r="9" spans="1:17" x14ac:dyDescent="0.25">
      <c r="A9" s="25" t="s">
        <v>87</v>
      </c>
      <c r="B9" s="5">
        <v>98</v>
      </c>
      <c r="C9" s="5">
        <v>118</v>
      </c>
      <c r="D9" s="5">
        <v>270</v>
      </c>
      <c r="E9" s="5">
        <v>317</v>
      </c>
      <c r="F9" s="5">
        <v>254</v>
      </c>
      <c r="G9" s="5">
        <v>210</v>
      </c>
      <c r="H9" s="5">
        <v>165</v>
      </c>
      <c r="I9" s="5">
        <v>195</v>
      </c>
      <c r="J9" s="5">
        <v>159</v>
      </c>
      <c r="K9" s="5">
        <v>219</v>
      </c>
      <c r="L9" s="5">
        <v>178</v>
      </c>
      <c r="M9" s="5" t="s">
        <v>72</v>
      </c>
      <c r="N9" s="60">
        <f t="shared" si="0"/>
        <v>2183</v>
      </c>
      <c r="O9" s="60">
        <v>2074</v>
      </c>
      <c r="P9" s="65">
        <f t="shared" si="1"/>
        <v>109</v>
      </c>
      <c r="Q9" s="45">
        <f t="shared" ref="Q9:Q72" si="2">(N9-O9)/ABS(O9)</f>
        <v>5.2555448408871747E-2</v>
      </c>
    </row>
    <row r="10" spans="1:17" x14ac:dyDescent="0.25">
      <c r="A10" s="25" t="s">
        <v>88</v>
      </c>
      <c r="B10" s="5">
        <v>531</v>
      </c>
      <c r="C10" s="5">
        <v>600</v>
      </c>
      <c r="D10" s="5">
        <v>762</v>
      </c>
      <c r="E10" s="5">
        <v>739</v>
      </c>
      <c r="F10" s="5">
        <v>763</v>
      </c>
      <c r="G10" s="5">
        <v>840</v>
      </c>
      <c r="H10" s="5">
        <v>816</v>
      </c>
      <c r="I10" s="5">
        <v>619</v>
      </c>
      <c r="J10" s="5">
        <v>991</v>
      </c>
      <c r="K10" s="5">
        <v>931</v>
      </c>
      <c r="L10" s="5">
        <v>964</v>
      </c>
      <c r="M10" s="5" t="s">
        <v>72</v>
      </c>
      <c r="N10" s="60">
        <f t="shared" si="0"/>
        <v>8556</v>
      </c>
      <c r="O10" s="60">
        <v>7542</v>
      </c>
      <c r="P10" s="65">
        <f t="shared" si="1"/>
        <v>1014</v>
      </c>
      <c r="Q10" s="45">
        <f t="shared" si="2"/>
        <v>0.13444709626093873</v>
      </c>
    </row>
    <row r="11" spans="1:17" x14ac:dyDescent="0.25">
      <c r="A11" s="72" t="s">
        <v>89</v>
      </c>
      <c r="B11" s="21">
        <v>1979</v>
      </c>
      <c r="C11" s="21">
        <v>1958</v>
      </c>
      <c r="D11" s="21">
        <v>2417</v>
      </c>
      <c r="E11" s="21">
        <v>2531</v>
      </c>
      <c r="F11" s="21">
        <v>2483</v>
      </c>
      <c r="G11" s="21">
        <v>2436</v>
      </c>
      <c r="H11" s="21">
        <v>2442</v>
      </c>
      <c r="I11" s="21">
        <v>3204</v>
      </c>
      <c r="J11" s="21">
        <v>2877</v>
      </c>
      <c r="K11" s="21">
        <v>2579</v>
      </c>
      <c r="L11" s="21">
        <v>2874</v>
      </c>
      <c r="M11" s="21" t="s">
        <v>72</v>
      </c>
      <c r="N11" s="74">
        <f t="shared" si="0"/>
        <v>27780</v>
      </c>
      <c r="O11" s="74">
        <v>28168</v>
      </c>
      <c r="P11" s="75">
        <f t="shared" si="1"/>
        <v>-388</v>
      </c>
      <c r="Q11" s="73">
        <f t="shared" si="2"/>
        <v>-1.3774495881851747E-2</v>
      </c>
    </row>
    <row r="12" spans="1:17" x14ac:dyDescent="0.25">
      <c r="A12" s="72" t="s">
        <v>90</v>
      </c>
      <c r="B12" s="21">
        <v>1884</v>
      </c>
      <c r="C12" s="21">
        <v>1961</v>
      </c>
      <c r="D12" s="21">
        <v>2841</v>
      </c>
      <c r="E12" s="21">
        <v>3313</v>
      </c>
      <c r="F12" s="21">
        <v>2444</v>
      </c>
      <c r="G12" s="21">
        <v>2380</v>
      </c>
      <c r="H12" s="21">
        <v>2181</v>
      </c>
      <c r="I12" s="21">
        <v>1954</v>
      </c>
      <c r="J12" s="21">
        <v>2576</v>
      </c>
      <c r="K12" s="21">
        <v>2405</v>
      </c>
      <c r="L12" s="21">
        <v>2491</v>
      </c>
      <c r="M12" s="21" t="s">
        <v>72</v>
      </c>
      <c r="N12" s="74">
        <f t="shared" si="0"/>
        <v>26430</v>
      </c>
      <c r="O12" s="74">
        <v>26551</v>
      </c>
      <c r="P12" s="75">
        <f t="shared" si="1"/>
        <v>-121</v>
      </c>
      <c r="Q12" s="73">
        <f t="shared" si="2"/>
        <v>-4.5572671462468456E-3</v>
      </c>
    </row>
    <row r="13" spans="1:17" x14ac:dyDescent="0.25">
      <c r="A13" s="25" t="s">
        <v>91</v>
      </c>
      <c r="B13" s="5">
        <v>650</v>
      </c>
      <c r="C13" s="5">
        <v>644</v>
      </c>
      <c r="D13" s="5">
        <v>864</v>
      </c>
      <c r="E13" s="5">
        <v>1150</v>
      </c>
      <c r="F13" s="5">
        <v>864</v>
      </c>
      <c r="G13" s="5">
        <v>813</v>
      </c>
      <c r="H13" s="5">
        <v>772</v>
      </c>
      <c r="I13" s="5">
        <v>849</v>
      </c>
      <c r="J13" s="5">
        <v>936</v>
      </c>
      <c r="K13" s="5">
        <v>852</v>
      </c>
      <c r="L13" s="5">
        <v>901</v>
      </c>
      <c r="M13" s="5" t="s">
        <v>72</v>
      </c>
      <c r="N13" s="60">
        <f t="shared" si="0"/>
        <v>9295</v>
      </c>
      <c r="O13" s="60">
        <v>9916</v>
      </c>
      <c r="P13" s="65">
        <f t="shared" si="1"/>
        <v>-621</v>
      </c>
      <c r="Q13" s="45">
        <f t="shared" si="2"/>
        <v>-6.2626058894715605E-2</v>
      </c>
    </row>
    <row r="14" spans="1:17" x14ac:dyDescent="0.25">
      <c r="A14" s="72" t="s">
        <v>92</v>
      </c>
      <c r="B14" s="21">
        <v>3174</v>
      </c>
      <c r="C14" s="21">
        <v>3454</v>
      </c>
      <c r="D14" s="21">
        <v>4610</v>
      </c>
      <c r="E14" s="21">
        <v>5980</v>
      </c>
      <c r="F14" s="21">
        <v>4349</v>
      </c>
      <c r="G14" s="21">
        <v>4816</v>
      </c>
      <c r="H14" s="21">
        <v>4164</v>
      </c>
      <c r="I14" s="21">
        <v>5125</v>
      </c>
      <c r="J14" s="21">
        <v>5104</v>
      </c>
      <c r="K14" s="21">
        <v>4477</v>
      </c>
      <c r="L14" s="21">
        <v>4604</v>
      </c>
      <c r="M14" s="21" t="s">
        <v>72</v>
      </c>
      <c r="N14" s="74">
        <f t="shared" si="0"/>
        <v>49857</v>
      </c>
      <c r="O14" s="74">
        <v>49070</v>
      </c>
      <c r="P14" s="75">
        <f t="shared" si="1"/>
        <v>787</v>
      </c>
      <c r="Q14" s="73">
        <f t="shared" si="2"/>
        <v>1.6038312614632157E-2</v>
      </c>
    </row>
    <row r="15" spans="1:17" x14ac:dyDescent="0.25">
      <c r="A15" s="72" t="s">
        <v>93</v>
      </c>
      <c r="B15" s="21">
        <v>3563</v>
      </c>
      <c r="C15" s="21">
        <v>3305</v>
      </c>
      <c r="D15" s="21">
        <v>3949</v>
      </c>
      <c r="E15" s="21">
        <v>3101</v>
      </c>
      <c r="F15" s="21">
        <v>3179</v>
      </c>
      <c r="G15" s="21">
        <v>3327</v>
      </c>
      <c r="H15" s="21">
        <v>3029</v>
      </c>
      <c r="I15" s="21">
        <v>2473</v>
      </c>
      <c r="J15" s="21">
        <v>2927</v>
      </c>
      <c r="K15" s="21">
        <v>3365</v>
      </c>
      <c r="L15" s="21">
        <v>3422</v>
      </c>
      <c r="M15" s="21" t="s">
        <v>72</v>
      </c>
      <c r="N15" s="74">
        <f t="shared" si="0"/>
        <v>35640</v>
      </c>
      <c r="O15" s="74">
        <v>34049</v>
      </c>
      <c r="P15" s="75">
        <f t="shared" si="1"/>
        <v>1591</v>
      </c>
      <c r="Q15" s="73">
        <f t="shared" si="2"/>
        <v>4.6726776116772888E-2</v>
      </c>
    </row>
    <row r="16" spans="1:17" x14ac:dyDescent="0.25">
      <c r="A16" s="72" t="s">
        <v>94</v>
      </c>
      <c r="B16" s="21">
        <v>6331</v>
      </c>
      <c r="C16" s="21">
        <v>6689</v>
      </c>
      <c r="D16" s="21">
        <v>9143</v>
      </c>
      <c r="E16" s="21">
        <v>8844</v>
      </c>
      <c r="F16" s="21">
        <v>7649</v>
      </c>
      <c r="G16" s="21">
        <v>9543</v>
      </c>
      <c r="H16" s="21">
        <v>8687</v>
      </c>
      <c r="I16" s="21">
        <v>8716</v>
      </c>
      <c r="J16" s="21">
        <v>7568</v>
      </c>
      <c r="K16" s="21">
        <v>7453</v>
      </c>
      <c r="L16" s="21">
        <v>7381</v>
      </c>
      <c r="M16" s="21" t="s">
        <v>72</v>
      </c>
      <c r="N16" s="74">
        <f t="shared" si="0"/>
        <v>88004</v>
      </c>
      <c r="O16" s="74">
        <v>83468</v>
      </c>
      <c r="P16" s="75">
        <f t="shared" si="1"/>
        <v>4536</v>
      </c>
      <c r="Q16" s="73">
        <f t="shared" si="2"/>
        <v>5.434417980543442E-2</v>
      </c>
    </row>
    <row r="17" spans="1:17" x14ac:dyDescent="0.25">
      <c r="A17" s="25" t="s">
        <v>95</v>
      </c>
      <c r="B17" s="5">
        <v>497</v>
      </c>
      <c r="C17" s="5">
        <v>431</v>
      </c>
      <c r="D17" s="5">
        <v>656</v>
      </c>
      <c r="E17" s="5">
        <v>1106</v>
      </c>
      <c r="F17" s="5">
        <v>633</v>
      </c>
      <c r="G17" s="5">
        <v>615</v>
      </c>
      <c r="H17" s="5">
        <v>619</v>
      </c>
      <c r="I17" s="5">
        <v>846</v>
      </c>
      <c r="J17" s="5">
        <v>849</v>
      </c>
      <c r="K17" s="5">
        <v>682</v>
      </c>
      <c r="L17" s="5">
        <v>896</v>
      </c>
      <c r="M17" s="5" t="s">
        <v>72</v>
      </c>
      <c r="N17" s="60">
        <f t="shared" si="0"/>
        <v>7830</v>
      </c>
      <c r="O17" s="60">
        <v>7920</v>
      </c>
      <c r="P17" s="65">
        <f t="shared" si="1"/>
        <v>-90</v>
      </c>
      <c r="Q17" s="45">
        <f t="shared" si="2"/>
        <v>-1.1363636363636364E-2</v>
      </c>
    </row>
    <row r="18" spans="1:17" x14ac:dyDescent="0.25">
      <c r="A18" s="25" t="s">
        <v>96</v>
      </c>
      <c r="B18" s="5">
        <v>78</v>
      </c>
      <c r="C18" s="5">
        <v>50</v>
      </c>
      <c r="D18" s="5">
        <v>71</v>
      </c>
      <c r="E18" s="5">
        <v>146</v>
      </c>
      <c r="F18" s="5">
        <v>89</v>
      </c>
      <c r="G18" s="5">
        <v>86</v>
      </c>
      <c r="H18" s="5">
        <v>112</v>
      </c>
      <c r="I18" s="5">
        <v>105</v>
      </c>
      <c r="J18" s="5">
        <v>132</v>
      </c>
      <c r="K18" s="5">
        <v>82</v>
      </c>
      <c r="L18" s="5">
        <v>86</v>
      </c>
      <c r="M18" s="5" t="s">
        <v>72</v>
      </c>
      <c r="N18" s="60">
        <f t="shared" si="0"/>
        <v>1037</v>
      </c>
      <c r="O18" s="60">
        <v>918</v>
      </c>
      <c r="P18" s="65">
        <f t="shared" si="1"/>
        <v>119</v>
      </c>
      <c r="Q18" s="45">
        <f t="shared" si="2"/>
        <v>0.12962962962962962</v>
      </c>
    </row>
    <row r="19" spans="1:17" x14ac:dyDescent="0.25">
      <c r="A19" s="72" t="s">
        <v>97</v>
      </c>
      <c r="B19" s="21">
        <v>3943</v>
      </c>
      <c r="C19" s="21">
        <v>3398</v>
      </c>
      <c r="D19" s="21">
        <v>4740</v>
      </c>
      <c r="E19" s="21">
        <v>4520</v>
      </c>
      <c r="F19" s="21">
        <v>3936</v>
      </c>
      <c r="G19" s="21">
        <v>4629</v>
      </c>
      <c r="H19" s="21">
        <v>4138</v>
      </c>
      <c r="I19" s="21">
        <v>3904</v>
      </c>
      <c r="J19" s="21">
        <v>3769</v>
      </c>
      <c r="K19" s="21">
        <v>4019</v>
      </c>
      <c r="L19" s="21">
        <v>4035</v>
      </c>
      <c r="M19" s="21" t="s">
        <v>72</v>
      </c>
      <c r="N19" s="74">
        <f t="shared" si="0"/>
        <v>45031</v>
      </c>
      <c r="O19" s="74">
        <v>41087</v>
      </c>
      <c r="P19" s="75">
        <f t="shared" si="1"/>
        <v>3944</v>
      </c>
      <c r="Q19" s="73">
        <f t="shared" si="2"/>
        <v>9.5991432813298611E-2</v>
      </c>
    </row>
    <row r="20" spans="1:17" x14ac:dyDescent="0.25">
      <c r="A20" s="25" t="s">
        <v>98</v>
      </c>
      <c r="B20" s="5">
        <v>935</v>
      </c>
      <c r="C20" s="5">
        <v>1051</v>
      </c>
      <c r="D20" s="5">
        <v>1398</v>
      </c>
      <c r="E20" s="5">
        <v>1377</v>
      </c>
      <c r="F20" s="5">
        <v>1377</v>
      </c>
      <c r="G20" s="5">
        <v>1301</v>
      </c>
      <c r="H20" s="5">
        <v>1288</v>
      </c>
      <c r="I20" s="5">
        <v>1545</v>
      </c>
      <c r="J20" s="5">
        <v>1786</v>
      </c>
      <c r="K20" s="5">
        <v>1406</v>
      </c>
      <c r="L20" s="5">
        <v>1566</v>
      </c>
      <c r="M20" s="5" t="s">
        <v>72</v>
      </c>
      <c r="N20" s="60">
        <f t="shared" si="0"/>
        <v>15030</v>
      </c>
      <c r="O20" s="60">
        <v>16071</v>
      </c>
      <c r="P20" s="65">
        <f t="shared" si="1"/>
        <v>-1041</v>
      </c>
      <c r="Q20" s="45">
        <f t="shared" si="2"/>
        <v>-6.4775060668284493E-2</v>
      </c>
    </row>
    <row r="21" spans="1:17" x14ac:dyDescent="0.25">
      <c r="A21" s="25" t="s">
        <v>99</v>
      </c>
      <c r="B21" s="5">
        <v>468</v>
      </c>
      <c r="C21" s="5">
        <v>638</v>
      </c>
      <c r="D21" s="5">
        <v>844</v>
      </c>
      <c r="E21" s="5">
        <v>797</v>
      </c>
      <c r="F21" s="5">
        <v>771</v>
      </c>
      <c r="G21" s="5">
        <v>674</v>
      </c>
      <c r="H21" s="5">
        <v>669</v>
      </c>
      <c r="I21" s="5">
        <v>709</v>
      </c>
      <c r="J21" s="5">
        <v>1074</v>
      </c>
      <c r="K21" s="5">
        <v>837</v>
      </c>
      <c r="L21" s="5">
        <v>976</v>
      </c>
      <c r="M21" s="5" t="s">
        <v>72</v>
      </c>
      <c r="N21" s="60">
        <f t="shared" si="0"/>
        <v>8457</v>
      </c>
      <c r="O21" s="60">
        <v>8156</v>
      </c>
      <c r="P21" s="65">
        <f t="shared" si="1"/>
        <v>301</v>
      </c>
      <c r="Q21" s="45">
        <f t="shared" si="2"/>
        <v>3.6905345757724375E-2</v>
      </c>
    </row>
    <row r="22" spans="1:17" x14ac:dyDescent="0.25">
      <c r="A22" s="72" t="s">
        <v>100</v>
      </c>
      <c r="B22" s="21">
        <v>1547</v>
      </c>
      <c r="C22" s="21">
        <v>1546</v>
      </c>
      <c r="D22" s="21">
        <v>1886</v>
      </c>
      <c r="E22" s="21">
        <v>2167</v>
      </c>
      <c r="F22" s="21">
        <v>1949</v>
      </c>
      <c r="G22" s="21">
        <v>2062</v>
      </c>
      <c r="H22" s="21">
        <v>2040</v>
      </c>
      <c r="I22" s="21">
        <v>1953</v>
      </c>
      <c r="J22" s="21">
        <v>2574</v>
      </c>
      <c r="K22" s="21">
        <v>2348</v>
      </c>
      <c r="L22" s="21">
        <v>2330</v>
      </c>
      <c r="M22" s="21" t="s">
        <v>72</v>
      </c>
      <c r="N22" s="74">
        <f t="shared" si="0"/>
        <v>22402</v>
      </c>
      <c r="O22" s="74">
        <v>21258</v>
      </c>
      <c r="P22" s="75">
        <f t="shared" si="1"/>
        <v>1144</v>
      </c>
      <c r="Q22" s="73">
        <f t="shared" si="2"/>
        <v>5.3815034340013168E-2</v>
      </c>
    </row>
    <row r="23" spans="1:17" x14ac:dyDescent="0.25">
      <c r="A23" s="72" t="s">
        <v>101</v>
      </c>
      <c r="B23" s="21">
        <v>2320</v>
      </c>
      <c r="C23" s="21">
        <v>2127</v>
      </c>
      <c r="D23" s="21">
        <v>2831</v>
      </c>
      <c r="E23" s="21">
        <v>2958</v>
      </c>
      <c r="F23" s="21">
        <v>2574</v>
      </c>
      <c r="G23" s="21">
        <v>2351</v>
      </c>
      <c r="H23" s="21">
        <v>2023</v>
      </c>
      <c r="I23" s="21">
        <v>1792</v>
      </c>
      <c r="J23" s="21">
        <v>2485</v>
      </c>
      <c r="K23" s="21">
        <v>2401</v>
      </c>
      <c r="L23" s="21">
        <v>2667</v>
      </c>
      <c r="M23" s="21" t="s">
        <v>72</v>
      </c>
      <c r="N23" s="74">
        <f t="shared" si="0"/>
        <v>26529</v>
      </c>
      <c r="O23" s="74">
        <v>27364</v>
      </c>
      <c r="P23" s="75">
        <f t="shared" si="1"/>
        <v>-835</v>
      </c>
      <c r="Q23" s="73">
        <f t="shared" si="2"/>
        <v>-3.0514544657213857E-2</v>
      </c>
    </row>
    <row r="24" spans="1:17" x14ac:dyDescent="0.25">
      <c r="A24" s="25" t="s">
        <v>102</v>
      </c>
      <c r="B24" s="5">
        <v>231</v>
      </c>
      <c r="C24" s="5">
        <v>239</v>
      </c>
      <c r="D24" s="5">
        <v>409</v>
      </c>
      <c r="E24" s="5">
        <v>611</v>
      </c>
      <c r="F24" s="5">
        <v>435</v>
      </c>
      <c r="G24" s="5">
        <v>261</v>
      </c>
      <c r="H24" s="5">
        <v>299</v>
      </c>
      <c r="I24" s="5">
        <v>278</v>
      </c>
      <c r="J24" s="5">
        <v>377</v>
      </c>
      <c r="K24" s="5">
        <v>357</v>
      </c>
      <c r="L24" s="5">
        <v>349</v>
      </c>
      <c r="M24" s="5" t="s">
        <v>72</v>
      </c>
      <c r="N24" s="60">
        <f t="shared" si="0"/>
        <v>3846</v>
      </c>
      <c r="O24" s="60">
        <v>3959</v>
      </c>
      <c r="P24" s="65">
        <f t="shared" si="1"/>
        <v>-113</v>
      </c>
      <c r="Q24" s="45">
        <f t="shared" si="2"/>
        <v>-2.8542561252841627E-2</v>
      </c>
    </row>
    <row r="25" spans="1:17" x14ac:dyDescent="0.25">
      <c r="A25" s="25" t="s">
        <v>103</v>
      </c>
      <c r="B25" s="5">
        <v>304</v>
      </c>
      <c r="C25" s="5">
        <v>370</v>
      </c>
      <c r="D25" s="5">
        <v>525</v>
      </c>
      <c r="E25" s="5">
        <v>795</v>
      </c>
      <c r="F25" s="5">
        <v>416</v>
      </c>
      <c r="G25" s="5">
        <v>450</v>
      </c>
      <c r="H25" s="5">
        <v>440</v>
      </c>
      <c r="I25" s="5">
        <v>553</v>
      </c>
      <c r="J25" s="5">
        <v>484</v>
      </c>
      <c r="K25" s="5">
        <v>541</v>
      </c>
      <c r="L25" s="5">
        <v>553</v>
      </c>
      <c r="M25" s="5" t="s">
        <v>72</v>
      </c>
      <c r="N25" s="60">
        <f t="shared" si="0"/>
        <v>5431</v>
      </c>
      <c r="O25" s="60">
        <v>5714</v>
      </c>
      <c r="P25" s="65">
        <f t="shared" si="1"/>
        <v>-283</v>
      </c>
      <c r="Q25" s="45">
        <f t="shared" si="2"/>
        <v>-4.9527476373818692E-2</v>
      </c>
    </row>
    <row r="26" spans="1:17" x14ac:dyDescent="0.25">
      <c r="A26" s="25" t="s">
        <v>104</v>
      </c>
      <c r="B26" s="5">
        <v>89</v>
      </c>
      <c r="C26" s="5">
        <v>90</v>
      </c>
      <c r="D26" s="5">
        <v>153</v>
      </c>
      <c r="E26" s="5">
        <v>182</v>
      </c>
      <c r="F26" s="5">
        <v>146</v>
      </c>
      <c r="G26" s="5">
        <v>164</v>
      </c>
      <c r="H26" s="5">
        <v>125</v>
      </c>
      <c r="I26" s="5">
        <v>154</v>
      </c>
      <c r="J26" s="5">
        <v>134</v>
      </c>
      <c r="K26" s="5">
        <v>152</v>
      </c>
      <c r="L26" s="5">
        <v>89</v>
      </c>
      <c r="M26" s="5" t="s">
        <v>72</v>
      </c>
      <c r="N26" s="60">
        <f t="shared" si="0"/>
        <v>1478</v>
      </c>
      <c r="O26" s="60">
        <v>1296</v>
      </c>
      <c r="P26" s="65">
        <f t="shared" si="1"/>
        <v>182</v>
      </c>
      <c r="Q26" s="45">
        <f t="shared" si="2"/>
        <v>0.14043209876543211</v>
      </c>
    </row>
    <row r="27" spans="1:17" x14ac:dyDescent="0.25">
      <c r="A27" s="72" t="s">
        <v>105</v>
      </c>
      <c r="B27" s="21">
        <v>1827</v>
      </c>
      <c r="C27" s="21">
        <v>1956</v>
      </c>
      <c r="D27" s="21">
        <v>3101</v>
      </c>
      <c r="E27" s="21">
        <v>4043</v>
      </c>
      <c r="F27" s="21">
        <v>2629</v>
      </c>
      <c r="G27" s="21">
        <v>2485</v>
      </c>
      <c r="H27" s="21">
        <v>2232</v>
      </c>
      <c r="I27" s="21">
        <v>2943</v>
      </c>
      <c r="J27" s="21">
        <v>2933</v>
      </c>
      <c r="K27" s="21">
        <v>2570</v>
      </c>
      <c r="L27" s="21">
        <v>2775</v>
      </c>
      <c r="M27" s="21" t="s">
        <v>72</v>
      </c>
      <c r="N27" s="74">
        <f t="shared" si="0"/>
        <v>29494</v>
      </c>
      <c r="O27" s="74">
        <v>29240</v>
      </c>
      <c r="P27" s="75">
        <f t="shared" si="1"/>
        <v>254</v>
      </c>
      <c r="Q27" s="73">
        <f t="shared" si="2"/>
        <v>8.6867305061559506E-3</v>
      </c>
    </row>
    <row r="28" spans="1:17" x14ac:dyDescent="0.25">
      <c r="A28" s="135" t="s">
        <v>28</v>
      </c>
      <c r="B28" s="136">
        <f>SUM(B5:B27)</f>
        <v>30941</v>
      </c>
      <c r="C28" s="136">
        <f>SUM(C5:C27)</f>
        <v>31101</v>
      </c>
      <c r="D28" s="136">
        <f>SUM(D5:D27)</f>
        <v>42148</v>
      </c>
      <c r="E28" s="136">
        <f>SUM(E5:E27)</f>
        <v>45544</v>
      </c>
      <c r="F28" s="136">
        <f>SUM(F5:F27)</f>
        <v>37539</v>
      </c>
      <c r="G28" s="136">
        <f t="shared" ref="G28:M28" si="3">SUM(G7:G27)</f>
        <v>40086</v>
      </c>
      <c r="H28" s="136">
        <f t="shared" si="3"/>
        <v>36927</v>
      </c>
      <c r="I28" s="136">
        <f t="shared" si="3"/>
        <v>38661</v>
      </c>
      <c r="J28" s="136">
        <f t="shared" si="3"/>
        <v>40655</v>
      </c>
      <c r="K28" s="136">
        <f t="shared" si="3"/>
        <v>38367</v>
      </c>
      <c r="L28" s="136">
        <f t="shared" si="3"/>
        <v>39871</v>
      </c>
      <c r="M28" s="136">
        <f t="shared" si="3"/>
        <v>0</v>
      </c>
      <c r="N28" s="132">
        <f t="shared" si="0"/>
        <v>421840</v>
      </c>
      <c r="O28" s="132">
        <f>SUM(O7:O27)</f>
        <v>411487</v>
      </c>
      <c r="P28" s="133">
        <f t="shared" si="1"/>
        <v>10353</v>
      </c>
      <c r="Q28" s="134">
        <f t="shared" si="2"/>
        <v>2.515996860168122E-2</v>
      </c>
    </row>
    <row r="29" spans="1:17" x14ac:dyDescent="0.25">
      <c r="A29" s="26" t="s">
        <v>75</v>
      </c>
      <c r="B29" s="9">
        <v>374</v>
      </c>
      <c r="C29" s="9">
        <v>346</v>
      </c>
      <c r="D29" s="9">
        <v>513</v>
      </c>
      <c r="E29" s="9">
        <v>866</v>
      </c>
      <c r="F29" s="9">
        <v>781</v>
      </c>
      <c r="G29" s="9">
        <v>694</v>
      </c>
      <c r="H29" s="9">
        <v>924</v>
      </c>
      <c r="I29" s="9">
        <v>940</v>
      </c>
      <c r="J29" s="9">
        <v>823</v>
      </c>
      <c r="K29" s="9">
        <v>741</v>
      </c>
      <c r="L29" s="9">
        <v>542</v>
      </c>
      <c r="M29" s="9" t="s">
        <v>72</v>
      </c>
      <c r="N29" s="60">
        <f t="shared" si="0"/>
        <v>7544</v>
      </c>
      <c r="O29" s="60">
        <v>6982</v>
      </c>
      <c r="P29" s="65">
        <f t="shared" si="1"/>
        <v>562</v>
      </c>
      <c r="Q29" s="45">
        <f t="shared" si="2"/>
        <v>8.0492695502721284E-2</v>
      </c>
    </row>
    <row r="30" spans="1:17" s="29" customFormat="1" x14ac:dyDescent="0.25">
      <c r="A30" s="27" t="s">
        <v>13</v>
      </c>
      <c r="B30" s="28">
        <v>122</v>
      </c>
      <c r="C30" s="28">
        <v>158</v>
      </c>
      <c r="D30" s="28">
        <v>206</v>
      </c>
      <c r="E30" s="28">
        <v>626</v>
      </c>
      <c r="F30" s="28">
        <v>501</v>
      </c>
      <c r="G30" s="28">
        <v>530</v>
      </c>
      <c r="H30" s="28">
        <v>1019</v>
      </c>
      <c r="I30" s="28">
        <v>922</v>
      </c>
      <c r="J30" s="28">
        <v>503</v>
      </c>
      <c r="K30" s="28">
        <v>331</v>
      </c>
      <c r="L30" s="28">
        <v>212</v>
      </c>
      <c r="M30" s="28" t="s">
        <v>72</v>
      </c>
      <c r="N30" s="60">
        <f t="shared" si="0"/>
        <v>5130</v>
      </c>
      <c r="O30" s="60">
        <v>4909</v>
      </c>
      <c r="P30" s="65">
        <f t="shared" si="1"/>
        <v>221</v>
      </c>
      <c r="Q30" s="45">
        <f t="shared" si="2"/>
        <v>4.5019352210226113E-2</v>
      </c>
    </row>
    <row r="31" spans="1:17" x14ac:dyDescent="0.25">
      <c r="A31" s="5" t="s">
        <v>14</v>
      </c>
      <c r="B31" s="10">
        <v>116</v>
      </c>
      <c r="C31" s="10">
        <v>115</v>
      </c>
      <c r="D31" s="10">
        <v>230</v>
      </c>
      <c r="E31" s="10">
        <v>385</v>
      </c>
      <c r="F31" s="10">
        <v>481</v>
      </c>
      <c r="G31" s="10">
        <v>685</v>
      </c>
      <c r="H31" s="10">
        <v>1679</v>
      </c>
      <c r="I31" s="10">
        <v>1252</v>
      </c>
      <c r="J31" s="10">
        <v>804</v>
      </c>
      <c r="K31" s="10">
        <v>357</v>
      </c>
      <c r="L31" s="10">
        <v>225</v>
      </c>
      <c r="M31" s="10" t="s">
        <v>72</v>
      </c>
      <c r="N31" s="60">
        <f t="shared" si="0"/>
        <v>6329</v>
      </c>
      <c r="O31" s="60">
        <v>7339</v>
      </c>
      <c r="P31" s="65">
        <f t="shared" si="1"/>
        <v>-1010</v>
      </c>
      <c r="Q31" s="45">
        <f t="shared" si="2"/>
        <v>-0.13762092928191852</v>
      </c>
    </row>
    <row r="32" spans="1:17" x14ac:dyDescent="0.25">
      <c r="A32" s="5" t="s">
        <v>15</v>
      </c>
      <c r="B32" s="10">
        <v>68</v>
      </c>
      <c r="C32" s="10">
        <v>107</v>
      </c>
      <c r="D32" s="10">
        <v>129</v>
      </c>
      <c r="E32" s="10">
        <v>357</v>
      </c>
      <c r="F32" s="10">
        <v>272</v>
      </c>
      <c r="G32" s="10">
        <v>250</v>
      </c>
      <c r="H32" s="10">
        <v>402</v>
      </c>
      <c r="I32" s="10">
        <v>311</v>
      </c>
      <c r="J32" s="10">
        <v>300</v>
      </c>
      <c r="K32" s="10">
        <v>265</v>
      </c>
      <c r="L32" s="10">
        <v>253</v>
      </c>
      <c r="M32" s="10" t="s">
        <v>72</v>
      </c>
      <c r="N32" s="60">
        <f t="shared" si="0"/>
        <v>2714</v>
      </c>
      <c r="O32" s="60">
        <v>2402</v>
      </c>
      <c r="P32" s="65">
        <f t="shared" si="1"/>
        <v>312</v>
      </c>
      <c r="Q32" s="45">
        <f t="shared" si="2"/>
        <v>0.12989175686927559</v>
      </c>
    </row>
    <row r="33" spans="1:17" x14ac:dyDescent="0.25">
      <c r="A33" s="5" t="s">
        <v>17</v>
      </c>
      <c r="B33" s="10">
        <v>8</v>
      </c>
      <c r="C33" s="10">
        <v>5</v>
      </c>
      <c r="D33" s="10">
        <v>10</v>
      </c>
      <c r="E33" s="10">
        <v>21</v>
      </c>
      <c r="F33" s="10">
        <v>61</v>
      </c>
      <c r="G33" s="10">
        <v>51</v>
      </c>
      <c r="H33" s="10">
        <v>99</v>
      </c>
      <c r="I33" s="10">
        <v>128</v>
      </c>
      <c r="J33" s="10">
        <v>29</v>
      </c>
      <c r="K33" s="10">
        <v>21</v>
      </c>
      <c r="L33" s="10">
        <v>28</v>
      </c>
      <c r="M33" s="10" t="s">
        <v>72</v>
      </c>
      <c r="N33" s="60">
        <f t="shared" si="0"/>
        <v>461</v>
      </c>
      <c r="O33" s="60">
        <v>460</v>
      </c>
      <c r="P33" s="65">
        <f t="shared" si="1"/>
        <v>1</v>
      </c>
      <c r="Q33" s="45">
        <f t="shared" si="2"/>
        <v>2.1739130434782609E-3</v>
      </c>
    </row>
    <row r="34" spans="1:17" x14ac:dyDescent="0.25">
      <c r="A34" s="5" t="s">
        <v>16</v>
      </c>
      <c r="B34" s="10">
        <v>137</v>
      </c>
      <c r="C34" s="10">
        <v>87</v>
      </c>
      <c r="D34" s="10">
        <v>119</v>
      </c>
      <c r="E34" s="10">
        <v>207</v>
      </c>
      <c r="F34" s="10">
        <v>163</v>
      </c>
      <c r="G34" s="10">
        <v>190</v>
      </c>
      <c r="H34" s="10">
        <v>165</v>
      </c>
      <c r="I34" s="10">
        <v>167</v>
      </c>
      <c r="J34" s="10">
        <v>207</v>
      </c>
      <c r="K34" s="10">
        <v>162</v>
      </c>
      <c r="L34" s="10">
        <v>151</v>
      </c>
      <c r="M34" s="10" t="s">
        <v>72</v>
      </c>
      <c r="N34" s="60">
        <f t="shared" si="0"/>
        <v>1755</v>
      </c>
      <c r="O34" s="60">
        <v>1636</v>
      </c>
      <c r="P34" s="65">
        <f t="shared" si="1"/>
        <v>119</v>
      </c>
      <c r="Q34" s="45">
        <f t="shared" si="2"/>
        <v>7.2738386308068462E-2</v>
      </c>
    </row>
    <row r="35" spans="1:17" s="150" customFormat="1" x14ac:dyDescent="0.25">
      <c r="A35" s="145" t="s">
        <v>19</v>
      </c>
      <c r="B35" s="146">
        <v>61</v>
      </c>
      <c r="C35" s="146">
        <v>76</v>
      </c>
      <c r="D35" s="146">
        <v>105</v>
      </c>
      <c r="E35" s="146">
        <v>256</v>
      </c>
      <c r="F35" s="146">
        <v>214</v>
      </c>
      <c r="G35" s="146">
        <v>235</v>
      </c>
      <c r="H35" s="146">
        <v>1300</v>
      </c>
      <c r="I35" s="146">
        <v>382</v>
      </c>
      <c r="J35" s="146">
        <v>242</v>
      </c>
      <c r="K35" s="146">
        <v>264</v>
      </c>
      <c r="L35" s="146">
        <v>115</v>
      </c>
      <c r="M35" s="146" t="s">
        <v>72</v>
      </c>
      <c r="N35" s="147">
        <f t="shared" si="0"/>
        <v>3250</v>
      </c>
      <c r="O35" s="147">
        <v>3137</v>
      </c>
      <c r="P35" s="148">
        <f t="shared" si="1"/>
        <v>113</v>
      </c>
      <c r="Q35" s="149">
        <f t="shared" si="2"/>
        <v>3.6021676761236854E-2</v>
      </c>
    </row>
    <row r="36" spans="1:17" x14ac:dyDescent="0.25">
      <c r="A36" s="5" t="s">
        <v>20</v>
      </c>
      <c r="B36" s="10">
        <v>36</v>
      </c>
      <c r="C36" s="10">
        <v>30</v>
      </c>
      <c r="D36" s="10">
        <v>60</v>
      </c>
      <c r="E36" s="10">
        <v>62</v>
      </c>
      <c r="F36" s="10">
        <v>97</v>
      </c>
      <c r="G36" s="10">
        <v>124</v>
      </c>
      <c r="H36" s="10">
        <v>162</v>
      </c>
      <c r="I36" s="10">
        <v>102</v>
      </c>
      <c r="J36" s="10">
        <v>71</v>
      </c>
      <c r="K36" s="10">
        <v>89</v>
      </c>
      <c r="L36" s="10">
        <v>41</v>
      </c>
      <c r="M36" s="10" t="s">
        <v>72</v>
      </c>
      <c r="N36" s="60">
        <f t="shared" si="0"/>
        <v>874</v>
      </c>
      <c r="O36" s="60">
        <v>819</v>
      </c>
      <c r="P36" s="65">
        <f t="shared" si="1"/>
        <v>55</v>
      </c>
      <c r="Q36" s="45">
        <f t="shared" si="2"/>
        <v>6.7155067155067152E-2</v>
      </c>
    </row>
    <row r="37" spans="1:17" s="150" customFormat="1" x14ac:dyDescent="0.25">
      <c r="A37" s="145" t="s">
        <v>21</v>
      </c>
      <c r="B37" s="146">
        <v>65</v>
      </c>
      <c r="C37" s="146">
        <v>65</v>
      </c>
      <c r="D37" s="146">
        <v>113</v>
      </c>
      <c r="E37" s="146">
        <v>211</v>
      </c>
      <c r="F37" s="146">
        <v>239</v>
      </c>
      <c r="G37" s="146">
        <v>386</v>
      </c>
      <c r="H37" s="146">
        <v>463</v>
      </c>
      <c r="I37" s="146">
        <v>214</v>
      </c>
      <c r="J37" s="146">
        <v>222</v>
      </c>
      <c r="K37" s="146">
        <v>207</v>
      </c>
      <c r="L37" s="146">
        <v>145</v>
      </c>
      <c r="M37" s="146" t="s">
        <v>72</v>
      </c>
      <c r="N37" s="147">
        <f t="shared" si="0"/>
        <v>2330</v>
      </c>
      <c r="O37" s="147">
        <v>2495</v>
      </c>
      <c r="P37" s="148">
        <f t="shared" si="1"/>
        <v>-165</v>
      </c>
      <c r="Q37" s="149">
        <f t="shared" si="2"/>
        <v>-6.6132264529058113E-2</v>
      </c>
    </row>
    <row r="38" spans="1:17" x14ac:dyDescent="0.25">
      <c r="A38" s="112" t="s">
        <v>22</v>
      </c>
      <c r="B38" s="113">
        <v>1553</v>
      </c>
      <c r="C38" s="113">
        <v>2224</v>
      </c>
      <c r="D38" s="113">
        <v>2358</v>
      </c>
      <c r="E38" s="113">
        <v>5129</v>
      </c>
      <c r="F38" s="113">
        <v>5159</v>
      </c>
      <c r="G38" s="113">
        <v>4632</v>
      </c>
      <c r="H38" s="113">
        <v>7135</v>
      </c>
      <c r="I38" s="113">
        <v>15020</v>
      </c>
      <c r="J38" s="113">
        <v>4215</v>
      </c>
      <c r="K38" s="127">
        <v>4432</v>
      </c>
      <c r="L38" s="127">
        <v>2493</v>
      </c>
      <c r="M38" s="113" t="s">
        <v>72</v>
      </c>
      <c r="N38" s="117">
        <f t="shared" si="0"/>
        <v>54350</v>
      </c>
      <c r="O38" s="117">
        <v>68496</v>
      </c>
      <c r="P38" s="75">
        <f t="shared" si="1"/>
        <v>-14146</v>
      </c>
      <c r="Q38" s="73">
        <f t="shared" si="2"/>
        <v>-0.20652300864284046</v>
      </c>
    </row>
    <row r="39" spans="1:17" x14ac:dyDescent="0.25">
      <c r="A39" s="21" t="s">
        <v>23</v>
      </c>
      <c r="B39" s="22">
        <v>1232</v>
      </c>
      <c r="C39" s="22">
        <v>1001</v>
      </c>
      <c r="D39" s="22">
        <v>2231</v>
      </c>
      <c r="E39" s="22">
        <v>3963</v>
      </c>
      <c r="F39" s="22">
        <v>3746</v>
      </c>
      <c r="G39" s="22">
        <v>4953</v>
      </c>
      <c r="H39" s="22">
        <v>5940</v>
      </c>
      <c r="I39" s="22">
        <v>7295</v>
      </c>
      <c r="J39" s="22">
        <v>5136</v>
      </c>
      <c r="K39" s="22">
        <v>4341</v>
      </c>
      <c r="L39" s="22">
        <v>1987</v>
      </c>
      <c r="M39" s="22" t="s">
        <v>72</v>
      </c>
      <c r="N39" s="74">
        <f t="shared" ref="N39:N70" si="4">SUM(B39,C39,D39,E39,F39,G39,H39,I39,J39,K39,L39,M39)</f>
        <v>41825</v>
      </c>
      <c r="O39" s="74">
        <v>41114</v>
      </c>
      <c r="P39" s="75">
        <f t="shared" si="1"/>
        <v>711</v>
      </c>
      <c r="Q39" s="73">
        <f t="shared" si="2"/>
        <v>1.7293379384151385E-2</v>
      </c>
    </row>
    <row r="40" spans="1:17" x14ac:dyDescent="0.25">
      <c r="A40" s="5" t="s">
        <v>24</v>
      </c>
      <c r="B40" s="10">
        <v>123</v>
      </c>
      <c r="C40" s="10">
        <v>125</v>
      </c>
      <c r="D40" s="10">
        <v>137</v>
      </c>
      <c r="E40" s="10">
        <v>253</v>
      </c>
      <c r="F40" s="10">
        <v>341</v>
      </c>
      <c r="G40" s="10">
        <v>598</v>
      </c>
      <c r="H40" s="10">
        <v>431</v>
      </c>
      <c r="I40" s="10">
        <v>642</v>
      </c>
      <c r="J40" s="10">
        <v>384</v>
      </c>
      <c r="K40" s="10">
        <v>300</v>
      </c>
      <c r="L40" s="10">
        <v>152</v>
      </c>
      <c r="M40" s="10" t="s">
        <v>72</v>
      </c>
      <c r="N40" s="60">
        <f t="shared" si="4"/>
        <v>3486</v>
      </c>
      <c r="O40" s="60">
        <v>4146</v>
      </c>
      <c r="P40" s="65">
        <f t="shared" si="1"/>
        <v>-660</v>
      </c>
      <c r="Q40" s="45">
        <f t="shared" si="2"/>
        <v>-0.15918958031837915</v>
      </c>
    </row>
    <row r="41" spans="1:17" x14ac:dyDescent="0.25">
      <c r="A41" s="5" t="s">
        <v>27</v>
      </c>
      <c r="B41" s="10">
        <v>54</v>
      </c>
      <c r="C41" s="10">
        <v>46</v>
      </c>
      <c r="D41" s="10">
        <v>75</v>
      </c>
      <c r="E41" s="10">
        <v>188</v>
      </c>
      <c r="F41" s="10">
        <v>221</v>
      </c>
      <c r="G41" s="10">
        <v>219</v>
      </c>
      <c r="H41" s="10">
        <v>278</v>
      </c>
      <c r="I41" s="10">
        <v>298</v>
      </c>
      <c r="J41" s="10">
        <v>214</v>
      </c>
      <c r="K41" s="10">
        <v>215</v>
      </c>
      <c r="L41" s="10">
        <v>132</v>
      </c>
      <c r="M41" s="10" t="s">
        <v>72</v>
      </c>
      <c r="N41" s="60">
        <f t="shared" si="4"/>
        <v>1940</v>
      </c>
      <c r="O41" s="60">
        <v>2285</v>
      </c>
      <c r="P41" s="65">
        <f t="shared" si="1"/>
        <v>-345</v>
      </c>
      <c r="Q41" s="45">
        <f t="shared" si="2"/>
        <v>-0.15098468271334792</v>
      </c>
    </row>
    <row r="42" spans="1:17" x14ac:dyDescent="0.25">
      <c r="A42" s="5" t="s">
        <v>26</v>
      </c>
      <c r="B42" s="10">
        <v>1</v>
      </c>
      <c r="C42" s="10">
        <v>3</v>
      </c>
      <c r="D42" s="10">
        <v>9</v>
      </c>
      <c r="E42" s="10">
        <v>22</v>
      </c>
      <c r="F42" s="10">
        <v>19</v>
      </c>
      <c r="G42" s="10">
        <v>54</v>
      </c>
      <c r="H42" s="10">
        <v>83</v>
      </c>
      <c r="I42" s="10">
        <v>44</v>
      </c>
      <c r="J42" s="10">
        <v>50</v>
      </c>
      <c r="K42" s="10">
        <v>18</v>
      </c>
      <c r="L42" s="10">
        <v>7</v>
      </c>
      <c r="M42" s="10" t="s">
        <v>72</v>
      </c>
      <c r="N42" s="60">
        <f t="shared" si="4"/>
        <v>310</v>
      </c>
      <c r="O42" s="60">
        <v>254</v>
      </c>
      <c r="P42" s="65">
        <f t="shared" si="1"/>
        <v>56</v>
      </c>
      <c r="Q42" s="45">
        <f t="shared" si="2"/>
        <v>0.22047244094488189</v>
      </c>
    </row>
    <row r="43" spans="1:17" x14ac:dyDescent="0.25">
      <c r="A43" s="5" t="s">
        <v>29</v>
      </c>
      <c r="B43" s="10">
        <v>27</v>
      </c>
      <c r="C43" s="10">
        <v>23</v>
      </c>
      <c r="D43" s="10">
        <v>62</v>
      </c>
      <c r="E43" s="10">
        <v>89</v>
      </c>
      <c r="F43" s="10">
        <v>74</v>
      </c>
      <c r="G43" s="10">
        <v>111</v>
      </c>
      <c r="H43" s="10">
        <v>65</v>
      </c>
      <c r="I43" s="10">
        <v>152</v>
      </c>
      <c r="J43" s="10">
        <v>93</v>
      </c>
      <c r="K43" s="10">
        <v>109</v>
      </c>
      <c r="L43" s="10">
        <v>48</v>
      </c>
      <c r="M43" s="10" t="s">
        <v>72</v>
      </c>
      <c r="N43" s="60">
        <f t="shared" si="4"/>
        <v>853</v>
      </c>
      <c r="O43" s="60">
        <v>690</v>
      </c>
      <c r="P43" s="65">
        <f t="shared" si="1"/>
        <v>163</v>
      </c>
      <c r="Q43" s="45">
        <f t="shared" si="2"/>
        <v>0.23623188405797102</v>
      </c>
    </row>
    <row r="44" spans="1:17" x14ac:dyDescent="0.25">
      <c r="A44" s="5" t="s">
        <v>30</v>
      </c>
      <c r="B44" s="10">
        <v>31</v>
      </c>
      <c r="C44" s="10">
        <v>32</v>
      </c>
      <c r="D44" s="10">
        <v>70</v>
      </c>
      <c r="E44" s="10">
        <v>119</v>
      </c>
      <c r="F44" s="10">
        <v>161</v>
      </c>
      <c r="G44" s="10">
        <v>269</v>
      </c>
      <c r="H44" s="10">
        <v>238</v>
      </c>
      <c r="I44" s="10">
        <v>330</v>
      </c>
      <c r="J44" s="10">
        <v>198</v>
      </c>
      <c r="K44" s="10">
        <v>136</v>
      </c>
      <c r="L44" s="10">
        <v>120</v>
      </c>
      <c r="M44" s="10" t="s">
        <v>72</v>
      </c>
      <c r="N44" s="60">
        <f t="shared" si="4"/>
        <v>1704</v>
      </c>
      <c r="O44" s="60">
        <v>1436</v>
      </c>
      <c r="P44" s="65">
        <f t="shared" si="1"/>
        <v>268</v>
      </c>
      <c r="Q44" s="45">
        <f t="shared" si="2"/>
        <v>0.18662952646239556</v>
      </c>
    </row>
    <row r="45" spans="1:17" x14ac:dyDescent="0.25">
      <c r="A45" s="5" t="s">
        <v>31</v>
      </c>
      <c r="B45" s="10">
        <v>21</v>
      </c>
      <c r="C45" s="10">
        <v>18</v>
      </c>
      <c r="D45" s="10">
        <v>17</v>
      </c>
      <c r="E45" s="10">
        <v>32</v>
      </c>
      <c r="F45" s="10">
        <v>93</v>
      </c>
      <c r="G45" s="10">
        <v>39</v>
      </c>
      <c r="H45" s="10">
        <v>67</v>
      </c>
      <c r="I45" s="10">
        <v>156</v>
      </c>
      <c r="J45" s="10">
        <v>40</v>
      </c>
      <c r="K45" s="10">
        <v>36</v>
      </c>
      <c r="L45" s="10">
        <v>21</v>
      </c>
      <c r="M45" s="10" t="s">
        <v>72</v>
      </c>
      <c r="N45" s="60">
        <f t="shared" si="4"/>
        <v>540</v>
      </c>
      <c r="O45" s="60">
        <v>570</v>
      </c>
      <c r="P45" s="65">
        <f t="shared" si="1"/>
        <v>-30</v>
      </c>
      <c r="Q45" s="45">
        <f t="shared" si="2"/>
        <v>-5.2631578947368418E-2</v>
      </c>
    </row>
    <row r="46" spans="1:17" x14ac:dyDescent="0.25">
      <c r="A46" s="5" t="s">
        <v>32</v>
      </c>
      <c r="B46" s="10">
        <v>57</v>
      </c>
      <c r="C46" s="10">
        <v>49</v>
      </c>
      <c r="D46" s="10">
        <v>76</v>
      </c>
      <c r="E46" s="10">
        <v>35</v>
      </c>
      <c r="F46" s="10">
        <v>76</v>
      </c>
      <c r="G46" s="10">
        <v>56</v>
      </c>
      <c r="H46" s="10">
        <v>57</v>
      </c>
      <c r="I46" s="10">
        <v>51</v>
      </c>
      <c r="J46" s="10">
        <v>88</v>
      </c>
      <c r="K46" s="10">
        <v>105</v>
      </c>
      <c r="L46" s="10">
        <v>49</v>
      </c>
      <c r="M46" s="10" t="s">
        <v>72</v>
      </c>
      <c r="N46" s="60">
        <f t="shared" si="4"/>
        <v>699</v>
      </c>
      <c r="O46" s="60">
        <v>669</v>
      </c>
      <c r="P46" s="65">
        <f t="shared" si="1"/>
        <v>30</v>
      </c>
      <c r="Q46" s="45">
        <f t="shared" si="2"/>
        <v>4.4843049327354258E-2</v>
      </c>
    </row>
    <row r="47" spans="1:17" s="150" customFormat="1" x14ac:dyDescent="0.25">
      <c r="A47" s="145" t="s">
        <v>34</v>
      </c>
      <c r="B47" s="146">
        <v>35</v>
      </c>
      <c r="C47" s="146">
        <v>49</v>
      </c>
      <c r="D47" s="146">
        <v>225</v>
      </c>
      <c r="E47" s="146">
        <v>243</v>
      </c>
      <c r="F47" s="146">
        <v>238</v>
      </c>
      <c r="G47" s="146">
        <v>376</v>
      </c>
      <c r="H47" s="146">
        <v>1212</v>
      </c>
      <c r="I47" s="146">
        <v>332</v>
      </c>
      <c r="J47" s="146">
        <v>293</v>
      </c>
      <c r="K47" s="146">
        <v>232</v>
      </c>
      <c r="L47" s="146">
        <v>149</v>
      </c>
      <c r="M47" s="146" t="s">
        <v>72</v>
      </c>
      <c r="N47" s="147">
        <f t="shared" si="4"/>
        <v>3384</v>
      </c>
      <c r="O47" s="147">
        <v>3292</v>
      </c>
      <c r="P47" s="148">
        <f t="shared" si="1"/>
        <v>92</v>
      </c>
      <c r="Q47" s="149">
        <f t="shared" si="2"/>
        <v>2.7946537059538274E-2</v>
      </c>
    </row>
    <row r="48" spans="1:17" x14ac:dyDescent="0.25">
      <c r="A48" s="21" t="s">
        <v>33</v>
      </c>
      <c r="B48" s="22">
        <v>274</v>
      </c>
      <c r="C48" s="22">
        <v>225</v>
      </c>
      <c r="D48" s="22">
        <v>441</v>
      </c>
      <c r="E48" s="22">
        <v>822</v>
      </c>
      <c r="F48" s="22">
        <v>866</v>
      </c>
      <c r="G48" s="22">
        <v>1110</v>
      </c>
      <c r="H48" s="22">
        <v>3095</v>
      </c>
      <c r="I48" s="22">
        <v>3258</v>
      </c>
      <c r="J48" s="22">
        <v>1339</v>
      </c>
      <c r="K48" s="22">
        <v>911</v>
      </c>
      <c r="L48" s="22">
        <v>444</v>
      </c>
      <c r="M48" s="22" t="s">
        <v>72</v>
      </c>
      <c r="N48" s="74">
        <f t="shared" si="4"/>
        <v>12785</v>
      </c>
      <c r="O48" s="74">
        <v>12108</v>
      </c>
      <c r="P48" s="75">
        <f t="shared" si="1"/>
        <v>677</v>
      </c>
      <c r="Q48" s="73">
        <f t="shared" si="2"/>
        <v>5.5913445655764782E-2</v>
      </c>
    </row>
    <row r="49" spans="1:17" x14ac:dyDescent="0.25">
      <c r="A49" s="5" t="s">
        <v>35</v>
      </c>
      <c r="B49" s="10">
        <v>201</v>
      </c>
      <c r="C49" s="10">
        <v>191</v>
      </c>
      <c r="D49" s="10">
        <v>340</v>
      </c>
      <c r="E49" s="10">
        <v>680</v>
      </c>
      <c r="F49" s="10">
        <v>718</v>
      </c>
      <c r="G49" s="10">
        <v>807</v>
      </c>
      <c r="H49" s="10">
        <v>1231</v>
      </c>
      <c r="I49" s="10">
        <v>1457</v>
      </c>
      <c r="J49" s="10">
        <v>906</v>
      </c>
      <c r="K49" s="10">
        <v>505</v>
      </c>
      <c r="L49" s="10">
        <v>422</v>
      </c>
      <c r="M49" s="10" t="s">
        <v>72</v>
      </c>
      <c r="N49" s="60">
        <f t="shared" si="4"/>
        <v>7458</v>
      </c>
      <c r="O49" s="60">
        <v>6624</v>
      </c>
      <c r="P49" s="65">
        <f t="shared" si="1"/>
        <v>834</v>
      </c>
      <c r="Q49" s="45">
        <f t="shared" si="2"/>
        <v>0.12590579710144928</v>
      </c>
    </row>
    <row r="50" spans="1:17" x14ac:dyDescent="0.25">
      <c r="A50" s="5" t="s">
        <v>36</v>
      </c>
      <c r="B50" s="10">
        <v>136</v>
      </c>
      <c r="C50" s="10">
        <v>120</v>
      </c>
      <c r="D50" s="10">
        <v>238</v>
      </c>
      <c r="E50" s="10">
        <v>682</v>
      </c>
      <c r="F50" s="10">
        <v>475</v>
      </c>
      <c r="G50" s="10">
        <v>597</v>
      </c>
      <c r="H50" s="10">
        <v>682</v>
      </c>
      <c r="I50" s="10">
        <v>1364</v>
      </c>
      <c r="J50" s="10">
        <v>520</v>
      </c>
      <c r="K50" s="10">
        <v>395</v>
      </c>
      <c r="L50" s="10">
        <v>341</v>
      </c>
      <c r="M50" s="10" t="s">
        <v>72</v>
      </c>
      <c r="N50" s="60">
        <f t="shared" si="4"/>
        <v>5550</v>
      </c>
      <c r="O50" s="60">
        <v>5043</v>
      </c>
      <c r="P50" s="65">
        <f t="shared" si="1"/>
        <v>507</v>
      </c>
      <c r="Q50" s="45">
        <f t="shared" si="2"/>
        <v>0.10053539559785842</v>
      </c>
    </row>
    <row r="51" spans="1:17" x14ac:dyDescent="0.25">
      <c r="A51" s="21" t="s">
        <v>46</v>
      </c>
      <c r="B51" s="22">
        <v>614</v>
      </c>
      <c r="C51" s="22">
        <v>852</v>
      </c>
      <c r="D51" s="22">
        <v>1338</v>
      </c>
      <c r="E51" s="22">
        <v>2612</v>
      </c>
      <c r="F51" s="22">
        <v>3334</v>
      </c>
      <c r="G51" s="22">
        <v>3290</v>
      </c>
      <c r="H51" s="22">
        <v>3653</v>
      </c>
      <c r="I51" s="22">
        <v>3753</v>
      </c>
      <c r="J51" s="22">
        <v>3771</v>
      </c>
      <c r="K51" s="22">
        <v>3266</v>
      </c>
      <c r="L51" s="22">
        <v>1390</v>
      </c>
      <c r="M51" s="22" t="s">
        <v>72</v>
      </c>
      <c r="N51" s="74">
        <f t="shared" si="4"/>
        <v>27873</v>
      </c>
      <c r="O51" s="74">
        <v>28909</v>
      </c>
      <c r="P51" s="75">
        <f t="shared" si="1"/>
        <v>-1036</v>
      </c>
      <c r="Q51" s="73">
        <f t="shared" si="2"/>
        <v>-3.5836590681102773E-2</v>
      </c>
    </row>
    <row r="52" spans="1:17" x14ac:dyDescent="0.25">
      <c r="A52" s="5" t="s">
        <v>18</v>
      </c>
      <c r="B52" s="10">
        <v>43</v>
      </c>
      <c r="C52" s="10">
        <v>66</v>
      </c>
      <c r="D52" s="10">
        <v>93</v>
      </c>
      <c r="E52" s="10">
        <v>160</v>
      </c>
      <c r="F52" s="10">
        <v>301</v>
      </c>
      <c r="G52" s="10">
        <v>252</v>
      </c>
      <c r="H52" s="10">
        <v>502</v>
      </c>
      <c r="I52" s="10">
        <v>433</v>
      </c>
      <c r="J52" s="10">
        <v>228</v>
      </c>
      <c r="K52" s="10">
        <v>208</v>
      </c>
      <c r="L52" s="10">
        <v>115</v>
      </c>
      <c r="M52" s="10" t="s">
        <v>72</v>
      </c>
      <c r="N52" s="60">
        <f t="shared" si="4"/>
        <v>2401</v>
      </c>
      <c r="O52" s="60">
        <v>2184</v>
      </c>
      <c r="P52" s="65">
        <f t="shared" si="1"/>
        <v>217</v>
      </c>
      <c r="Q52" s="45">
        <f t="shared" si="2"/>
        <v>9.9358974358974353E-2</v>
      </c>
    </row>
    <row r="53" spans="1:17" x14ac:dyDescent="0.25">
      <c r="A53" s="5" t="s">
        <v>37</v>
      </c>
      <c r="B53" s="10">
        <v>372</v>
      </c>
      <c r="C53" s="10">
        <v>376</v>
      </c>
      <c r="D53" s="10">
        <v>506</v>
      </c>
      <c r="E53" s="10">
        <v>837</v>
      </c>
      <c r="F53" s="10">
        <v>965</v>
      </c>
      <c r="G53" s="10">
        <v>954</v>
      </c>
      <c r="H53" s="10">
        <v>1469</v>
      </c>
      <c r="I53" s="10">
        <v>1901</v>
      </c>
      <c r="J53" s="10">
        <v>994</v>
      </c>
      <c r="K53" s="10">
        <v>707</v>
      </c>
      <c r="L53" s="10">
        <v>585</v>
      </c>
      <c r="M53" s="10" t="s">
        <v>72</v>
      </c>
      <c r="N53" s="60">
        <f t="shared" si="4"/>
        <v>9666</v>
      </c>
      <c r="O53" s="60">
        <v>8486</v>
      </c>
      <c r="P53" s="65">
        <f t="shared" si="1"/>
        <v>1180</v>
      </c>
      <c r="Q53" s="45">
        <f t="shared" si="2"/>
        <v>0.13905255715295781</v>
      </c>
    </row>
    <row r="54" spans="1:17" x14ac:dyDescent="0.25">
      <c r="A54" s="21" t="s">
        <v>38</v>
      </c>
      <c r="B54" s="22">
        <v>1036</v>
      </c>
      <c r="C54" s="22">
        <v>755</v>
      </c>
      <c r="D54" s="22">
        <v>1431</v>
      </c>
      <c r="E54" s="22">
        <v>2553</v>
      </c>
      <c r="F54" s="22">
        <v>4073</v>
      </c>
      <c r="G54" s="22">
        <v>3465</v>
      </c>
      <c r="H54" s="22">
        <v>4607</v>
      </c>
      <c r="I54" s="22">
        <v>4942</v>
      </c>
      <c r="J54" s="22">
        <v>3854</v>
      </c>
      <c r="K54" s="22">
        <v>3609</v>
      </c>
      <c r="L54" s="22">
        <v>1817</v>
      </c>
      <c r="M54" s="22" t="s">
        <v>72</v>
      </c>
      <c r="N54" s="74">
        <f t="shared" si="4"/>
        <v>32142</v>
      </c>
      <c r="O54" s="74">
        <v>22099</v>
      </c>
      <c r="P54" s="75">
        <f t="shared" si="1"/>
        <v>10043</v>
      </c>
      <c r="Q54" s="73">
        <f t="shared" si="2"/>
        <v>0.45445495271279246</v>
      </c>
    </row>
    <row r="55" spans="1:17" x14ac:dyDescent="0.25">
      <c r="A55" s="5" t="s">
        <v>39</v>
      </c>
      <c r="B55" s="10">
        <v>19</v>
      </c>
      <c r="C55" s="10">
        <v>19</v>
      </c>
      <c r="D55" s="10">
        <v>25</v>
      </c>
      <c r="E55" s="10">
        <v>39</v>
      </c>
      <c r="F55" s="10">
        <v>115</v>
      </c>
      <c r="G55" s="10">
        <v>122</v>
      </c>
      <c r="H55" s="10">
        <v>218</v>
      </c>
      <c r="I55" s="10">
        <v>202</v>
      </c>
      <c r="J55" s="10">
        <v>46</v>
      </c>
      <c r="K55" s="10">
        <v>61</v>
      </c>
      <c r="L55" s="10">
        <v>74</v>
      </c>
      <c r="M55" s="10" t="s">
        <v>72</v>
      </c>
      <c r="N55" s="60">
        <f t="shared" si="4"/>
        <v>940</v>
      </c>
      <c r="O55" s="60">
        <v>893</v>
      </c>
      <c r="P55" s="65">
        <f t="shared" si="1"/>
        <v>47</v>
      </c>
      <c r="Q55" s="45">
        <f t="shared" si="2"/>
        <v>5.2631578947368418E-2</v>
      </c>
    </row>
    <row r="56" spans="1:17" x14ac:dyDescent="0.25">
      <c r="A56" s="5" t="s">
        <v>40</v>
      </c>
      <c r="B56" s="10">
        <v>38</v>
      </c>
      <c r="C56" s="10">
        <v>46</v>
      </c>
      <c r="D56" s="10">
        <v>53</v>
      </c>
      <c r="E56" s="10">
        <v>127</v>
      </c>
      <c r="F56" s="10">
        <v>97</v>
      </c>
      <c r="G56" s="10">
        <v>163</v>
      </c>
      <c r="H56" s="10">
        <v>189</v>
      </c>
      <c r="I56" s="10">
        <v>193</v>
      </c>
      <c r="J56" s="10">
        <v>154</v>
      </c>
      <c r="K56" s="10">
        <v>158</v>
      </c>
      <c r="L56" s="10">
        <v>136</v>
      </c>
      <c r="M56" s="10" t="s">
        <v>72</v>
      </c>
      <c r="N56" s="60">
        <f t="shared" si="4"/>
        <v>1354</v>
      </c>
      <c r="O56" s="60">
        <v>1258</v>
      </c>
      <c r="P56" s="65">
        <f t="shared" si="1"/>
        <v>96</v>
      </c>
      <c r="Q56" s="45">
        <f t="shared" si="2"/>
        <v>7.6311605723370424E-2</v>
      </c>
    </row>
    <row r="57" spans="1:17" x14ac:dyDescent="0.25">
      <c r="A57" s="21" t="s">
        <v>41</v>
      </c>
      <c r="B57" s="22">
        <v>494</v>
      </c>
      <c r="C57" s="22">
        <v>538</v>
      </c>
      <c r="D57" s="22">
        <v>818</v>
      </c>
      <c r="E57" s="22">
        <v>1741</v>
      </c>
      <c r="F57" s="22">
        <v>1266</v>
      </c>
      <c r="G57" s="22">
        <v>1987</v>
      </c>
      <c r="H57" s="22">
        <v>2707</v>
      </c>
      <c r="I57" s="22">
        <v>5702</v>
      </c>
      <c r="J57" s="22">
        <v>1797</v>
      </c>
      <c r="K57" s="22">
        <v>1200</v>
      </c>
      <c r="L57" s="22">
        <v>921</v>
      </c>
      <c r="M57" s="22" t="s">
        <v>72</v>
      </c>
      <c r="N57" s="74">
        <f t="shared" si="4"/>
        <v>19171</v>
      </c>
      <c r="O57" s="74">
        <v>19767</v>
      </c>
      <c r="P57" s="75">
        <f t="shared" si="1"/>
        <v>-596</v>
      </c>
      <c r="Q57" s="73">
        <f t="shared" si="2"/>
        <v>-3.0151262204684576E-2</v>
      </c>
    </row>
    <row r="58" spans="1:17" s="150" customFormat="1" x14ac:dyDescent="0.25">
      <c r="A58" s="145" t="s">
        <v>42</v>
      </c>
      <c r="B58" s="146">
        <v>93</v>
      </c>
      <c r="C58" s="146">
        <v>84</v>
      </c>
      <c r="D58" s="146">
        <v>155</v>
      </c>
      <c r="E58" s="146">
        <v>472</v>
      </c>
      <c r="F58" s="146">
        <v>526</v>
      </c>
      <c r="G58" s="146">
        <v>746</v>
      </c>
      <c r="H58" s="146">
        <v>2049</v>
      </c>
      <c r="I58" s="146">
        <v>869</v>
      </c>
      <c r="J58" s="146">
        <v>493</v>
      </c>
      <c r="K58" s="146">
        <v>465</v>
      </c>
      <c r="L58" s="146">
        <v>213</v>
      </c>
      <c r="M58" s="146" t="s">
        <v>72</v>
      </c>
      <c r="N58" s="147">
        <f t="shared" si="4"/>
        <v>6165</v>
      </c>
      <c r="O58" s="147">
        <v>5625</v>
      </c>
      <c r="P58" s="148">
        <f t="shared" si="1"/>
        <v>540</v>
      </c>
      <c r="Q58" s="149">
        <f t="shared" si="2"/>
        <v>9.6000000000000002E-2</v>
      </c>
    </row>
    <row r="59" spans="1:17" x14ac:dyDescent="0.25">
      <c r="A59" s="21" t="s">
        <v>43</v>
      </c>
      <c r="B59" s="22">
        <v>610</v>
      </c>
      <c r="C59" s="22">
        <v>838</v>
      </c>
      <c r="D59" s="22">
        <v>1293</v>
      </c>
      <c r="E59" s="22">
        <v>2992</v>
      </c>
      <c r="F59" s="22">
        <v>2326</v>
      </c>
      <c r="G59" s="22">
        <v>2317</v>
      </c>
      <c r="H59" s="22">
        <v>3642</v>
      </c>
      <c r="I59" s="22">
        <v>3012</v>
      </c>
      <c r="J59" s="22">
        <v>2645</v>
      </c>
      <c r="K59" s="22">
        <v>2685</v>
      </c>
      <c r="L59" s="22">
        <v>1015</v>
      </c>
      <c r="M59" s="22" t="s">
        <v>72</v>
      </c>
      <c r="N59" s="74">
        <f t="shared" si="4"/>
        <v>23375</v>
      </c>
      <c r="O59" s="74">
        <v>23234</v>
      </c>
      <c r="P59" s="75">
        <f t="shared" si="1"/>
        <v>141</v>
      </c>
      <c r="Q59" s="73">
        <f t="shared" si="2"/>
        <v>6.0686924335026258E-3</v>
      </c>
    </row>
    <row r="60" spans="1:17" x14ac:dyDescent="0.25">
      <c r="A60" s="5" t="s">
        <v>44</v>
      </c>
      <c r="B60" s="10">
        <v>131</v>
      </c>
      <c r="C60" s="10">
        <v>87</v>
      </c>
      <c r="D60" s="10">
        <v>202</v>
      </c>
      <c r="E60" s="10">
        <v>324</v>
      </c>
      <c r="F60" s="10">
        <v>274</v>
      </c>
      <c r="G60" s="10">
        <v>563</v>
      </c>
      <c r="H60" s="10">
        <v>613</v>
      </c>
      <c r="I60" s="10">
        <v>663</v>
      </c>
      <c r="J60" s="10">
        <v>361</v>
      </c>
      <c r="K60" s="10">
        <v>241</v>
      </c>
      <c r="L60" s="10">
        <v>225</v>
      </c>
      <c r="M60" s="10" t="s">
        <v>72</v>
      </c>
      <c r="N60" s="60">
        <f t="shared" si="4"/>
        <v>3684</v>
      </c>
      <c r="O60" s="60">
        <v>4011</v>
      </c>
      <c r="P60" s="65">
        <f t="shared" si="1"/>
        <v>-327</v>
      </c>
      <c r="Q60" s="45">
        <f t="shared" si="2"/>
        <v>-8.1525804038893049E-2</v>
      </c>
    </row>
    <row r="61" spans="1:17" x14ac:dyDescent="0.25">
      <c r="A61" s="5" t="s">
        <v>45</v>
      </c>
      <c r="B61" s="10">
        <v>285</v>
      </c>
      <c r="C61" s="10">
        <v>160</v>
      </c>
      <c r="D61" s="10">
        <v>438</v>
      </c>
      <c r="E61" s="10">
        <v>712</v>
      </c>
      <c r="F61" s="10">
        <v>975</v>
      </c>
      <c r="G61" s="10">
        <v>800</v>
      </c>
      <c r="H61" s="10">
        <v>950</v>
      </c>
      <c r="I61" s="10">
        <v>1067</v>
      </c>
      <c r="J61" s="10">
        <v>708</v>
      </c>
      <c r="K61" s="10">
        <v>831</v>
      </c>
      <c r="L61" s="10">
        <v>502</v>
      </c>
      <c r="M61" s="10" t="s">
        <v>72</v>
      </c>
      <c r="N61" s="60">
        <f t="shared" si="4"/>
        <v>7428</v>
      </c>
      <c r="O61" s="60">
        <v>6904</v>
      </c>
      <c r="P61" s="65">
        <f t="shared" si="1"/>
        <v>524</v>
      </c>
      <c r="Q61" s="45">
        <f t="shared" si="2"/>
        <v>7.5898030127462338E-2</v>
      </c>
    </row>
    <row r="62" spans="1:17" x14ac:dyDescent="0.25">
      <c r="A62" s="5" t="s">
        <v>25</v>
      </c>
      <c r="B62" s="10">
        <v>66</v>
      </c>
      <c r="C62" s="10">
        <v>58</v>
      </c>
      <c r="D62" s="10">
        <v>121</v>
      </c>
      <c r="E62" s="10">
        <v>290</v>
      </c>
      <c r="F62" s="10">
        <v>223</v>
      </c>
      <c r="G62" s="10">
        <v>390</v>
      </c>
      <c r="H62" s="10">
        <v>647</v>
      </c>
      <c r="I62" s="10">
        <v>647</v>
      </c>
      <c r="J62" s="10">
        <v>438</v>
      </c>
      <c r="K62" s="10">
        <v>351</v>
      </c>
      <c r="L62" s="10">
        <v>124</v>
      </c>
      <c r="M62" s="10" t="s">
        <v>72</v>
      </c>
      <c r="N62" s="60">
        <f t="shared" si="4"/>
        <v>3355</v>
      </c>
      <c r="O62" s="60">
        <v>2635</v>
      </c>
      <c r="P62" s="65">
        <f t="shared" si="1"/>
        <v>720</v>
      </c>
      <c r="Q62" s="45">
        <f t="shared" si="2"/>
        <v>0.27324478178368122</v>
      </c>
    </row>
    <row r="63" spans="1:17" x14ac:dyDescent="0.25">
      <c r="A63" s="11" t="s">
        <v>47</v>
      </c>
      <c r="B63" s="12">
        <f t="shared" ref="B63:K63" si="5">SUM(B29:B62)</f>
        <v>8533</v>
      </c>
      <c r="C63" s="12">
        <f t="shared" si="5"/>
        <v>8974</v>
      </c>
      <c r="D63" s="12">
        <f t="shared" si="5"/>
        <v>14237</v>
      </c>
      <c r="E63" s="12">
        <f t="shared" si="5"/>
        <v>28107</v>
      </c>
      <c r="F63" s="12">
        <f t="shared" si="5"/>
        <v>29471</v>
      </c>
      <c r="G63" s="12">
        <f t="shared" si="5"/>
        <v>32015</v>
      </c>
      <c r="H63" s="12">
        <f t="shared" si="5"/>
        <v>47973</v>
      </c>
      <c r="I63" s="12">
        <f t="shared" si="5"/>
        <v>58201</v>
      </c>
      <c r="J63" s="12">
        <f t="shared" si="5"/>
        <v>32166</v>
      </c>
      <c r="K63" s="12">
        <f t="shared" si="5"/>
        <v>27954</v>
      </c>
      <c r="L63" s="12">
        <f>SUM(L29:L29:L62)</f>
        <v>15194</v>
      </c>
      <c r="M63" s="12">
        <f>SUM(M29:M29:M62)</f>
        <v>0</v>
      </c>
      <c r="N63" s="79">
        <f t="shared" si="4"/>
        <v>302825</v>
      </c>
      <c r="O63" s="79">
        <f>SUM(O29:O62)</f>
        <v>302911</v>
      </c>
      <c r="P63" s="80">
        <f t="shared" si="1"/>
        <v>-86</v>
      </c>
      <c r="Q63" s="78">
        <f t="shared" si="2"/>
        <v>-2.8391177606623729E-4</v>
      </c>
    </row>
    <row r="64" spans="1:17" x14ac:dyDescent="0.25">
      <c r="A64" s="100" t="s">
        <v>48</v>
      </c>
      <c r="B64" s="102">
        <v>335</v>
      </c>
      <c r="C64" s="102">
        <v>253</v>
      </c>
      <c r="D64" s="102">
        <v>660</v>
      </c>
      <c r="E64" s="102">
        <v>1007</v>
      </c>
      <c r="F64" s="102">
        <v>1082</v>
      </c>
      <c r="G64" s="102">
        <v>1081</v>
      </c>
      <c r="H64" s="102">
        <v>813</v>
      </c>
      <c r="I64" s="102">
        <v>1031</v>
      </c>
      <c r="J64" s="102">
        <v>956</v>
      </c>
      <c r="K64" s="102">
        <v>740</v>
      </c>
      <c r="L64" s="102">
        <v>1199</v>
      </c>
      <c r="M64" s="102" t="s">
        <v>72</v>
      </c>
      <c r="N64" s="105">
        <f t="shared" si="4"/>
        <v>9157</v>
      </c>
      <c r="O64" s="105">
        <v>10522</v>
      </c>
      <c r="P64" s="107">
        <f t="shared" si="1"/>
        <v>-1365</v>
      </c>
      <c r="Q64" s="101">
        <f t="shared" si="2"/>
        <v>-0.1297281885573085</v>
      </c>
    </row>
    <row r="65" spans="1:17" x14ac:dyDescent="0.25">
      <c r="A65" s="100" t="s">
        <v>49</v>
      </c>
      <c r="B65" s="102">
        <v>674</v>
      </c>
      <c r="C65" s="102">
        <v>440</v>
      </c>
      <c r="D65" s="102">
        <v>603</v>
      </c>
      <c r="E65" s="102">
        <v>1947</v>
      </c>
      <c r="F65" s="102">
        <v>1298</v>
      </c>
      <c r="G65" s="102">
        <v>1137</v>
      </c>
      <c r="H65" s="102">
        <v>1239</v>
      </c>
      <c r="I65" s="102">
        <v>1033</v>
      </c>
      <c r="J65" s="102">
        <v>1208</v>
      </c>
      <c r="K65" s="102">
        <v>1588</v>
      </c>
      <c r="L65" s="102">
        <v>2409</v>
      </c>
      <c r="M65" s="102" t="s">
        <v>72</v>
      </c>
      <c r="N65" s="105">
        <f t="shared" si="4"/>
        <v>13576</v>
      </c>
      <c r="O65" s="105">
        <v>12664</v>
      </c>
      <c r="P65" s="107">
        <f t="shared" si="1"/>
        <v>912</v>
      </c>
      <c r="Q65" s="101">
        <f t="shared" si="2"/>
        <v>7.201516108654453E-2</v>
      </c>
    </row>
    <row r="66" spans="1:17" x14ac:dyDescent="0.25">
      <c r="A66" s="5" t="s">
        <v>50</v>
      </c>
      <c r="B66" s="15">
        <v>162</v>
      </c>
      <c r="C66" s="15">
        <v>116</v>
      </c>
      <c r="D66" s="15">
        <v>324</v>
      </c>
      <c r="E66" s="15">
        <v>593</v>
      </c>
      <c r="F66" s="15">
        <v>979</v>
      </c>
      <c r="G66" s="15">
        <v>802</v>
      </c>
      <c r="H66" s="15">
        <v>1048</v>
      </c>
      <c r="I66" s="15">
        <v>1004</v>
      </c>
      <c r="J66" s="15">
        <v>1151</v>
      </c>
      <c r="K66" s="15">
        <v>707</v>
      </c>
      <c r="L66" s="15">
        <v>370</v>
      </c>
      <c r="M66" s="15" t="s">
        <v>72</v>
      </c>
      <c r="N66" s="60">
        <f t="shared" si="4"/>
        <v>7256</v>
      </c>
      <c r="O66" s="60">
        <v>7033</v>
      </c>
      <c r="P66" s="65">
        <f t="shared" si="1"/>
        <v>223</v>
      </c>
      <c r="Q66" s="45">
        <f t="shared" si="2"/>
        <v>3.1707663870325607E-2</v>
      </c>
    </row>
    <row r="67" spans="1:17" x14ac:dyDescent="0.25">
      <c r="A67" s="5" t="s">
        <v>51</v>
      </c>
      <c r="B67" s="15">
        <v>123</v>
      </c>
      <c r="C67" s="15">
        <v>86</v>
      </c>
      <c r="D67" s="15">
        <v>124</v>
      </c>
      <c r="E67" s="15">
        <v>424</v>
      </c>
      <c r="F67" s="15">
        <v>301</v>
      </c>
      <c r="G67" s="15">
        <v>457</v>
      </c>
      <c r="H67" s="15">
        <v>529</v>
      </c>
      <c r="I67" s="15">
        <v>350</v>
      </c>
      <c r="J67" s="15">
        <v>396</v>
      </c>
      <c r="K67" s="15">
        <v>309</v>
      </c>
      <c r="L67" s="15">
        <v>182</v>
      </c>
      <c r="M67" s="15" t="s">
        <v>72</v>
      </c>
      <c r="N67" s="60">
        <f t="shared" si="4"/>
        <v>3281</v>
      </c>
      <c r="O67" s="60">
        <v>2779</v>
      </c>
      <c r="P67" s="65">
        <f t="shared" si="1"/>
        <v>502</v>
      </c>
      <c r="Q67" s="45">
        <f t="shared" si="2"/>
        <v>0.18064051817200433</v>
      </c>
    </row>
    <row r="68" spans="1:17" x14ac:dyDescent="0.25">
      <c r="A68" s="100" t="s">
        <v>52</v>
      </c>
      <c r="B68" s="102">
        <v>704</v>
      </c>
      <c r="C68" s="102">
        <v>745</v>
      </c>
      <c r="D68" s="102">
        <v>1466</v>
      </c>
      <c r="E68" s="102">
        <v>2451</v>
      </c>
      <c r="F68" s="102">
        <v>3556</v>
      </c>
      <c r="G68" s="102">
        <v>4715</v>
      </c>
      <c r="H68" s="102">
        <v>4272</v>
      </c>
      <c r="I68" s="102">
        <v>3181</v>
      </c>
      <c r="J68" s="102">
        <v>3660</v>
      </c>
      <c r="K68" s="102">
        <v>3124</v>
      </c>
      <c r="L68" s="102">
        <v>1599</v>
      </c>
      <c r="M68" s="102" t="s">
        <v>72</v>
      </c>
      <c r="N68" s="105">
        <f t="shared" si="4"/>
        <v>29473</v>
      </c>
      <c r="O68" s="105">
        <v>25336</v>
      </c>
      <c r="P68" s="107">
        <f t="shared" si="1"/>
        <v>4137</v>
      </c>
      <c r="Q68" s="101">
        <f t="shared" si="2"/>
        <v>0.16328544363751185</v>
      </c>
    </row>
    <row r="69" spans="1:17" x14ac:dyDescent="0.25">
      <c r="A69" s="5" t="s">
        <v>76</v>
      </c>
      <c r="B69" s="15">
        <v>24</v>
      </c>
      <c r="C69" s="15">
        <v>14</v>
      </c>
      <c r="D69" s="15">
        <v>14</v>
      </c>
      <c r="E69" s="15">
        <v>36</v>
      </c>
      <c r="F69" s="15">
        <v>19</v>
      </c>
      <c r="G69" s="15">
        <v>50</v>
      </c>
      <c r="H69" s="15">
        <v>33</v>
      </c>
      <c r="I69" s="15">
        <v>94</v>
      </c>
      <c r="J69" s="15">
        <v>55</v>
      </c>
      <c r="K69" s="15">
        <v>34</v>
      </c>
      <c r="L69" s="15">
        <v>33</v>
      </c>
      <c r="M69" s="15" t="s">
        <v>72</v>
      </c>
      <c r="N69" s="60">
        <f t="shared" si="4"/>
        <v>406</v>
      </c>
      <c r="O69" s="60">
        <v>376</v>
      </c>
      <c r="P69" s="65">
        <f t="shared" si="1"/>
        <v>30</v>
      </c>
      <c r="Q69" s="45">
        <f t="shared" si="2"/>
        <v>7.9787234042553196E-2</v>
      </c>
    </row>
    <row r="70" spans="1:17" x14ac:dyDescent="0.25">
      <c r="A70" s="5" t="s">
        <v>83</v>
      </c>
      <c r="B70" s="15">
        <v>452</v>
      </c>
      <c r="C70" s="15">
        <v>454</v>
      </c>
      <c r="D70" s="15">
        <v>410</v>
      </c>
      <c r="E70" s="15">
        <v>801</v>
      </c>
      <c r="F70" s="15">
        <v>902</v>
      </c>
      <c r="G70" s="15">
        <v>1011</v>
      </c>
      <c r="H70" s="15">
        <v>1081</v>
      </c>
      <c r="I70" s="15">
        <v>1127</v>
      </c>
      <c r="J70" s="15">
        <v>926</v>
      </c>
      <c r="K70" s="15">
        <v>890</v>
      </c>
      <c r="L70" s="15">
        <v>585</v>
      </c>
      <c r="M70" s="15" t="s">
        <v>72</v>
      </c>
      <c r="N70" s="60">
        <f t="shared" si="4"/>
        <v>8639</v>
      </c>
      <c r="O70" s="60">
        <v>7947</v>
      </c>
      <c r="P70" s="65">
        <f t="shared" si="1"/>
        <v>692</v>
      </c>
      <c r="Q70" s="45">
        <f t="shared" si="2"/>
        <v>8.707688435887756E-2</v>
      </c>
    </row>
    <row r="71" spans="1:17" x14ac:dyDescent="0.25">
      <c r="A71" s="11" t="s">
        <v>53</v>
      </c>
      <c r="B71" s="13">
        <f t="shared" ref="B71:M71" si="6">SUM(B64:B70)</f>
        <v>2474</v>
      </c>
      <c r="C71" s="13">
        <f t="shared" si="6"/>
        <v>2108</v>
      </c>
      <c r="D71" s="13">
        <f t="shared" si="6"/>
        <v>3601</v>
      </c>
      <c r="E71" s="13">
        <f t="shared" si="6"/>
        <v>7259</v>
      </c>
      <c r="F71" s="13">
        <f t="shared" si="6"/>
        <v>8137</v>
      </c>
      <c r="G71" s="13">
        <f t="shared" si="6"/>
        <v>9253</v>
      </c>
      <c r="H71" s="13">
        <f t="shared" si="6"/>
        <v>9015</v>
      </c>
      <c r="I71" s="13">
        <f t="shared" si="6"/>
        <v>7820</v>
      </c>
      <c r="J71" s="13">
        <f t="shared" si="6"/>
        <v>8352</v>
      </c>
      <c r="K71" s="13">
        <f t="shared" si="6"/>
        <v>7392</v>
      </c>
      <c r="L71" s="13">
        <f t="shared" si="6"/>
        <v>6377</v>
      </c>
      <c r="M71" s="13">
        <f t="shared" si="6"/>
        <v>0</v>
      </c>
      <c r="N71" s="79">
        <f t="shared" ref="N71:N92" si="7">SUM(B71,C71,D71,E71,F71,G71,H71,I71,J71,K71,L71,M71)</f>
        <v>71788</v>
      </c>
      <c r="O71" s="79">
        <f>SUM(O64:O70)</f>
        <v>66657</v>
      </c>
      <c r="P71" s="80">
        <f t="shared" si="1"/>
        <v>5131</v>
      </c>
      <c r="Q71" s="78">
        <f t="shared" si="2"/>
        <v>7.6976161543423793E-2</v>
      </c>
    </row>
    <row r="72" spans="1:17" x14ac:dyDescent="0.25">
      <c r="A72" s="38" t="s">
        <v>54</v>
      </c>
      <c r="B72" s="39">
        <v>1098</v>
      </c>
      <c r="C72" s="99">
        <v>1552</v>
      </c>
      <c r="D72" s="99">
        <v>952</v>
      </c>
      <c r="E72" s="39">
        <v>1964</v>
      </c>
      <c r="F72" s="39">
        <v>2107</v>
      </c>
      <c r="G72" s="39">
        <v>2561</v>
      </c>
      <c r="H72" s="39">
        <v>3691</v>
      </c>
      <c r="I72" s="39">
        <v>3877</v>
      </c>
      <c r="J72" s="39">
        <v>2886</v>
      </c>
      <c r="K72" s="39">
        <v>2160</v>
      </c>
      <c r="L72" s="39">
        <v>1138</v>
      </c>
      <c r="M72" s="39" t="s">
        <v>72</v>
      </c>
      <c r="N72" s="84">
        <f t="shared" si="7"/>
        <v>23986</v>
      </c>
      <c r="O72" s="105">
        <v>28948</v>
      </c>
      <c r="P72" s="107">
        <f t="shared" ref="P72:P93" si="8">SUM(N72,-O72)</f>
        <v>-4962</v>
      </c>
      <c r="Q72" s="101">
        <f t="shared" si="2"/>
        <v>-0.17141080558242366</v>
      </c>
    </row>
    <row r="73" spans="1:17" x14ac:dyDescent="0.25">
      <c r="A73" s="5" t="s">
        <v>58</v>
      </c>
      <c r="B73" s="10">
        <v>220</v>
      </c>
      <c r="C73" s="10">
        <v>259</v>
      </c>
      <c r="D73" s="10">
        <v>239</v>
      </c>
      <c r="E73" s="10">
        <v>104</v>
      </c>
      <c r="F73" s="10">
        <v>251</v>
      </c>
      <c r="G73" s="10">
        <v>293</v>
      </c>
      <c r="H73" s="10">
        <v>204</v>
      </c>
      <c r="I73" s="10">
        <v>198</v>
      </c>
      <c r="J73" s="10">
        <v>153</v>
      </c>
      <c r="K73" s="10">
        <v>168</v>
      </c>
      <c r="L73" s="10">
        <v>117</v>
      </c>
      <c r="M73" s="10" t="s">
        <v>72</v>
      </c>
      <c r="N73" s="60">
        <f t="shared" si="7"/>
        <v>2206</v>
      </c>
      <c r="O73" s="60">
        <v>1952</v>
      </c>
      <c r="P73" s="65">
        <f t="shared" si="8"/>
        <v>254</v>
      </c>
      <c r="Q73" s="45">
        <f t="shared" ref="Q73:Q93" si="9">(N73-O73)/ABS(O73)</f>
        <v>0.13012295081967212</v>
      </c>
    </row>
    <row r="74" spans="1:17" x14ac:dyDescent="0.25">
      <c r="A74" s="38" t="s">
        <v>57</v>
      </c>
      <c r="B74" s="39">
        <v>412</v>
      </c>
      <c r="C74" s="39">
        <v>578</v>
      </c>
      <c r="D74" s="39">
        <v>535</v>
      </c>
      <c r="E74" s="39">
        <v>581</v>
      </c>
      <c r="F74" s="39">
        <v>1012</v>
      </c>
      <c r="G74" s="39">
        <v>793</v>
      </c>
      <c r="H74" s="39">
        <v>724</v>
      </c>
      <c r="I74" s="39">
        <v>796</v>
      </c>
      <c r="J74" s="39">
        <v>752</v>
      </c>
      <c r="K74" s="39">
        <v>892</v>
      </c>
      <c r="L74" s="39">
        <v>486</v>
      </c>
      <c r="M74" s="39" t="s">
        <v>72</v>
      </c>
      <c r="N74" s="84">
        <f t="shared" si="7"/>
        <v>7561</v>
      </c>
      <c r="O74" s="105">
        <v>7375</v>
      </c>
      <c r="P74" s="107">
        <f t="shared" si="8"/>
        <v>186</v>
      </c>
      <c r="Q74" s="101">
        <f t="shared" si="9"/>
        <v>2.5220338983050847E-2</v>
      </c>
    </row>
    <row r="75" spans="1:17" x14ac:dyDescent="0.25">
      <c r="A75" s="5" t="s">
        <v>55</v>
      </c>
      <c r="B75" s="10">
        <v>126</v>
      </c>
      <c r="C75" s="10">
        <v>75</v>
      </c>
      <c r="D75" s="10">
        <v>93</v>
      </c>
      <c r="E75" s="10">
        <v>268</v>
      </c>
      <c r="F75" s="10">
        <v>286</v>
      </c>
      <c r="G75" s="10">
        <v>407</v>
      </c>
      <c r="H75" s="10">
        <v>248</v>
      </c>
      <c r="I75" s="10">
        <v>226</v>
      </c>
      <c r="J75" s="10">
        <v>210</v>
      </c>
      <c r="K75" s="10">
        <v>292</v>
      </c>
      <c r="L75" s="10">
        <v>216</v>
      </c>
      <c r="M75" s="10" t="s">
        <v>72</v>
      </c>
      <c r="N75" s="60">
        <f t="shared" si="7"/>
        <v>2447</v>
      </c>
      <c r="O75" s="60">
        <v>2239</v>
      </c>
      <c r="P75" s="65">
        <f t="shared" si="8"/>
        <v>208</v>
      </c>
      <c r="Q75" s="45">
        <f t="shared" si="9"/>
        <v>9.2898615453327379E-2</v>
      </c>
    </row>
    <row r="76" spans="1:17" s="29" customFormat="1" x14ac:dyDescent="0.25">
      <c r="A76" s="27" t="s">
        <v>56</v>
      </c>
      <c r="B76" s="32">
        <v>86</v>
      </c>
      <c r="C76" s="32">
        <v>80</v>
      </c>
      <c r="D76" s="32">
        <v>333</v>
      </c>
      <c r="E76" s="32">
        <v>352</v>
      </c>
      <c r="F76" s="32">
        <v>455</v>
      </c>
      <c r="G76" s="32">
        <v>557</v>
      </c>
      <c r="H76" s="32">
        <v>1355</v>
      </c>
      <c r="I76" s="32">
        <v>944</v>
      </c>
      <c r="J76" s="32">
        <v>854</v>
      </c>
      <c r="K76" s="32">
        <v>1027</v>
      </c>
      <c r="L76" s="32">
        <v>392</v>
      </c>
      <c r="M76" s="32" t="s">
        <v>72</v>
      </c>
      <c r="N76" s="60">
        <f t="shared" si="7"/>
        <v>6435</v>
      </c>
      <c r="O76" s="60">
        <v>5314</v>
      </c>
      <c r="P76" s="65">
        <f t="shared" si="8"/>
        <v>1121</v>
      </c>
      <c r="Q76" s="45">
        <f t="shared" si="9"/>
        <v>0.21095220173127588</v>
      </c>
    </row>
    <row r="77" spans="1:17" x14ac:dyDescent="0.25">
      <c r="A77" s="5" t="s">
        <v>59</v>
      </c>
      <c r="B77" s="10">
        <v>391</v>
      </c>
      <c r="C77" s="10">
        <v>487</v>
      </c>
      <c r="D77" s="10">
        <v>830</v>
      </c>
      <c r="E77" s="10">
        <v>1209</v>
      </c>
      <c r="F77" s="10">
        <v>1069</v>
      </c>
      <c r="G77" s="10">
        <v>578</v>
      </c>
      <c r="H77" s="10">
        <v>1279</v>
      </c>
      <c r="I77" s="10">
        <v>910</v>
      </c>
      <c r="J77" s="10">
        <v>893</v>
      </c>
      <c r="K77" s="10">
        <v>1719</v>
      </c>
      <c r="L77" s="10">
        <v>996</v>
      </c>
      <c r="M77" s="10" t="s">
        <v>72</v>
      </c>
      <c r="N77" s="60">
        <f t="shared" si="7"/>
        <v>10361</v>
      </c>
      <c r="O77" s="60">
        <v>9361</v>
      </c>
      <c r="P77" s="65">
        <f t="shared" si="8"/>
        <v>1000</v>
      </c>
      <c r="Q77" s="45">
        <f t="shared" si="9"/>
        <v>0.10682619378271552</v>
      </c>
    </row>
    <row r="78" spans="1:17" x14ac:dyDescent="0.25">
      <c r="A78" s="5" t="s">
        <v>77</v>
      </c>
      <c r="B78" s="10">
        <v>273</v>
      </c>
      <c r="C78" s="10">
        <v>269</v>
      </c>
      <c r="D78" s="10">
        <v>341</v>
      </c>
      <c r="E78" s="10">
        <v>441</v>
      </c>
      <c r="F78" s="10">
        <v>304</v>
      </c>
      <c r="G78" s="10">
        <v>1295</v>
      </c>
      <c r="H78" s="10">
        <v>943</v>
      </c>
      <c r="I78" s="10">
        <v>1129</v>
      </c>
      <c r="J78" s="10">
        <v>444</v>
      </c>
      <c r="K78" s="10">
        <v>421</v>
      </c>
      <c r="L78" s="10">
        <v>255</v>
      </c>
      <c r="M78" s="10" t="s">
        <v>72</v>
      </c>
      <c r="N78" s="60">
        <f t="shared" si="7"/>
        <v>6115</v>
      </c>
      <c r="O78" s="60">
        <v>5572</v>
      </c>
      <c r="P78" s="65">
        <f t="shared" si="8"/>
        <v>543</v>
      </c>
      <c r="Q78" s="45">
        <f t="shared" si="9"/>
        <v>9.7451543431442925E-2</v>
      </c>
    </row>
    <row r="79" spans="1:17" x14ac:dyDescent="0.25">
      <c r="A79" s="11" t="s">
        <v>60</v>
      </c>
      <c r="B79" s="13">
        <f>SUM(B72:B78)</f>
        <v>2606</v>
      </c>
      <c r="C79" s="13">
        <f>SUM(C72:C78)</f>
        <v>3300</v>
      </c>
      <c r="D79" s="13">
        <f t="shared" ref="D79" si="10">SUM(D72:D78)</f>
        <v>3323</v>
      </c>
      <c r="E79" s="13">
        <f t="shared" ref="E79" si="11">SUM(E72:E78)</f>
        <v>4919</v>
      </c>
      <c r="F79" s="13">
        <f t="shared" ref="F79" si="12">SUM(F72:F78)</f>
        <v>5484</v>
      </c>
      <c r="G79" s="13">
        <f t="shared" ref="G79" si="13">SUM(G72:G78)</f>
        <v>6484</v>
      </c>
      <c r="H79" s="13">
        <f t="shared" ref="H79" si="14">SUM(H72:H78)</f>
        <v>8444</v>
      </c>
      <c r="I79" s="13">
        <f t="shared" ref="I79" si="15">SUM(I72:I78)</f>
        <v>8080</v>
      </c>
      <c r="J79" s="13">
        <f>SUM(J72:J78)</f>
        <v>6192</v>
      </c>
      <c r="K79" s="13">
        <f>SUM(K72:K78)</f>
        <v>6679</v>
      </c>
      <c r="L79" s="13">
        <f>SUM(L72:L78)</f>
        <v>3600</v>
      </c>
      <c r="M79" s="13">
        <f>SUM(M72:M78)</f>
        <v>0</v>
      </c>
      <c r="N79" s="79">
        <f t="shared" si="7"/>
        <v>59111</v>
      </c>
      <c r="O79" s="79">
        <f>SUM(O72:O78)</f>
        <v>60761</v>
      </c>
      <c r="P79" s="80">
        <f t="shared" si="8"/>
        <v>-1650</v>
      </c>
      <c r="Q79" s="78">
        <f t="shared" si="9"/>
        <v>-2.7155576767992629E-2</v>
      </c>
    </row>
    <row r="80" spans="1:17" x14ac:dyDescent="0.25">
      <c r="A80" s="5" t="s">
        <v>61</v>
      </c>
      <c r="B80" s="10">
        <v>30</v>
      </c>
      <c r="C80" s="10">
        <v>33</v>
      </c>
      <c r="D80" s="10">
        <v>57</v>
      </c>
      <c r="E80" s="10">
        <v>53</v>
      </c>
      <c r="F80" s="10">
        <v>22</v>
      </c>
      <c r="G80" s="10">
        <v>111</v>
      </c>
      <c r="H80" s="10">
        <v>107</v>
      </c>
      <c r="I80" s="10">
        <v>168</v>
      </c>
      <c r="J80" s="10">
        <v>107</v>
      </c>
      <c r="K80" s="10">
        <v>68</v>
      </c>
      <c r="L80" s="10">
        <v>72</v>
      </c>
      <c r="M80" s="10" t="s">
        <v>72</v>
      </c>
      <c r="N80" s="60">
        <f t="shared" si="7"/>
        <v>828</v>
      </c>
      <c r="O80" s="60">
        <v>617</v>
      </c>
      <c r="P80" s="65">
        <f t="shared" si="8"/>
        <v>211</v>
      </c>
      <c r="Q80" s="45">
        <f t="shared" si="9"/>
        <v>0.34197730956239869</v>
      </c>
    </row>
    <row r="81" spans="1:17" x14ac:dyDescent="0.25">
      <c r="A81" s="5" t="s">
        <v>62</v>
      </c>
      <c r="B81" s="10">
        <v>39</v>
      </c>
      <c r="C81" s="10">
        <v>24</v>
      </c>
      <c r="D81" s="10">
        <v>103</v>
      </c>
      <c r="E81" s="10">
        <v>101</v>
      </c>
      <c r="F81" s="10">
        <v>142</v>
      </c>
      <c r="G81" s="10">
        <v>206</v>
      </c>
      <c r="H81" s="10">
        <v>109</v>
      </c>
      <c r="I81" s="10">
        <v>78</v>
      </c>
      <c r="J81" s="10">
        <v>242</v>
      </c>
      <c r="K81" s="10">
        <v>183</v>
      </c>
      <c r="L81" s="10">
        <v>64</v>
      </c>
      <c r="M81" s="10" t="s">
        <v>72</v>
      </c>
      <c r="N81" s="60">
        <f t="shared" si="7"/>
        <v>1291</v>
      </c>
      <c r="O81" s="60">
        <v>1128</v>
      </c>
      <c r="P81" s="65">
        <f t="shared" si="8"/>
        <v>163</v>
      </c>
      <c r="Q81" s="45">
        <f t="shared" si="9"/>
        <v>0.14450354609929078</v>
      </c>
    </row>
    <row r="82" spans="1:17" x14ac:dyDescent="0.25">
      <c r="A82" s="5" t="s">
        <v>74</v>
      </c>
      <c r="B82" s="10">
        <v>301</v>
      </c>
      <c r="C82" s="10">
        <v>263</v>
      </c>
      <c r="D82" s="10">
        <v>282</v>
      </c>
      <c r="E82" s="10">
        <v>357</v>
      </c>
      <c r="F82" s="10">
        <v>204</v>
      </c>
      <c r="G82" s="10">
        <v>511</v>
      </c>
      <c r="H82" s="10">
        <v>812</v>
      </c>
      <c r="I82" s="10">
        <v>896</v>
      </c>
      <c r="J82" s="10">
        <v>452</v>
      </c>
      <c r="K82" s="10">
        <v>428</v>
      </c>
      <c r="L82" s="10">
        <v>367</v>
      </c>
      <c r="M82" s="10" t="s">
        <v>72</v>
      </c>
      <c r="N82" s="60">
        <f t="shared" si="7"/>
        <v>4873</v>
      </c>
      <c r="O82" s="60">
        <v>4550</v>
      </c>
      <c r="P82" s="65">
        <f t="shared" si="8"/>
        <v>323</v>
      </c>
      <c r="Q82" s="45">
        <f t="shared" si="9"/>
        <v>7.0989010989010989E-2</v>
      </c>
    </row>
    <row r="83" spans="1:17" x14ac:dyDescent="0.25">
      <c r="A83" s="5" t="s">
        <v>78</v>
      </c>
      <c r="B83" s="10">
        <v>110</v>
      </c>
      <c r="C83" s="10">
        <v>140</v>
      </c>
      <c r="D83" s="10">
        <v>182</v>
      </c>
      <c r="E83" s="10">
        <v>198</v>
      </c>
      <c r="F83" s="10">
        <v>221</v>
      </c>
      <c r="G83" s="10">
        <v>267</v>
      </c>
      <c r="H83" s="10">
        <v>294</v>
      </c>
      <c r="I83" s="10">
        <v>275</v>
      </c>
      <c r="J83" s="10">
        <v>248</v>
      </c>
      <c r="K83" s="10">
        <v>237</v>
      </c>
      <c r="L83" s="10">
        <v>261</v>
      </c>
      <c r="M83" s="10" t="s">
        <v>72</v>
      </c>
      <c r="N83" s="60">
        <f t="shared" si="7"/>
        <v>2433</v>
      </c>
      <c r="O83" s="60">
        <v>2380</v>
      </c>
      <c r="P83" s="65">
        <f t="shared" si="8"/>
        <v>53</v>
      </c>
      <c r="Q83" s="45">
        <f t="shared" si="9"/>
        <v>2.2268907563025211E-2</v>
      </c>
    </row>
    <row r="84" spans="1:17" x14ac:dyDescent="0.25">
      <c r="A84" s="11" t="s">
        <v>63</v>
      </c>
      <c r="B84" s="13">
        <f t="shared" ref="B84:M84" si="16">SUM(B80:B83)</f>
        <v>480</v>
      </c>
      <c r="C84" s="13">
        <f t="shared" si="16"/>
        <v>460</v>
      </c>
      <c r="D84" s="13">
        <f t="shared" si="16"/>
        <v>624</v>
      </c>
      <c r="E84" s="13">
        <f t="shared" si="16"/>
        <v>709</v>
      </c>
      <c r="F84" s="13">
        <f t="shared" si="16"/>
        <v>589</v>
      </c>
      <c r="G84" s="13">
        <f t="shared" si="16"/>
        <v>1095</v>
      </c>
      <c r="H84" s="13">
        <f t="shared" si="16"/>
        <v>1322</v>
      </c>
      <c r="I84" s="13">
        <f t="shared" si="16"/>
        <v>1417</v>
      </c>
      <c r="J84" s="13">
        <f t="shared" si="16"/>
        <v>1049</v>
      </c>
      <c r="K84" s="13">
        <f t="shared" si="16"/>
        <v>916</v>
      </c>
      <c r="L84" s="13">
        <f t="shared" si="16"/>
        <v>764</v>
      </c>
      <c r="M84" s="13">
        <f t="shared" si="16"/>
        <v>0</v>
      </c>
      <c r="N84" s="79">
        <f t="shared" si="7"/>
        <v>9425</v>
      </c>
      <c r="O84" s="79">
        <f>SUM(O80:O83)</f>
        <v>8675</v>
      </c>
      <c r="P84" s="80">
        <f t="shared" si="8"/>
        <v>750</v>
      </c>
      <c r="Q84" s="78">
        <f t="shared" si="9"/>
        <v>8.645533141210375E-2</v>
      </c>
    </row>
    <row r="85" spans="1:17" x14ac:dyDescent="0.25">
      <c r="A85" s="5" t="s">
        <v>64</v>
      </c>
      <c r="B85" s="10">
        <v>351</v>
      </c>
      <c r="C85" s="10">
        <v>120</v>
      </c>
      <c r="D85" s="10">
        <v>241</v>
      </c>
      <c r="E85" s="10">
        <v>632</v>
      </c>
      <c r="F85" s="10">
        <v>1071</v>
      </c>
      <c r="G85" s="10">
        <v>1230</v>
      </c>
      <c r="H85" s="10">
        <v>1126</v>
      </c>
      <c r="I85" s="10">
        <v>1045</v>
      </c>
      <c r="J85" s="10">
        <v>1308</v>
      </c>
      <c r="K85" s="10">
        <v>982</v>
      </c>
      <c r="L85" s="10">
        <v>497</v>
      </c>
      <c r="M85" s="10" t="s">
        <v>72</v>
      </c>
      <c r="N85" s="60">
        <f t="shared" si="7"/>
        <v>8603</v>
      </c>
      <c r="O85" s="60">
        <v>8181</v>
      </c>
      <c r="P85" s="65">
        <f t="shared" si="8"/>
        <v>422</v>
      </c>
      <c r="Q85" s="45">
        <f t="shared" si="9"/>
        <v>5.1582936071384915E-2</v>
      </c>
    </row>
    <row r="86" spans="1:17" x14ac:dyDescent="0.25">
      <c r="A86" s="5" t="s">
        <v>65</v>
      </c>
      <c r="B86" s="10">
        <v>70</v>
      </c>
      <c r="C86" s="10">
        <v>23</v>
      </c>
      <c r="D86" s="10">
        <v>39</v>
      </c>
      <c r="E86" s="10">
        <v>141</v>
      </c>
      <c r="F86" s="10">
        <v>195</v>
      </c>
      <c r="G86" s="10">
        <v>245</v>
      </c>
      <c r="H86" s="10">
        <v>239</v>
      </c>
      <c r="I86" s="10">
        <v>203</v>
      </c>
      <c r="J86" s="10">
        <v>257</v>
      </c>
      <c r="K86" s="10">
        <v>127</v>
      </c>
      <c r="L86" s="10">
        <v>73</v>
      </c>
      <c r="M86" s="10" t="s">
        <v>72</v>
      </c>
      <c r="N86" s="60">
        <f t="shared" si="7"/>
        <v>1612</v>
      </c>
      <c r="O86" s="60">
        <v>1496</v>
      </c>
      <c r="P86" s="65">
        <f t="shared" si="8"/>
        <v>116</v>
      </c>
      <c r="Q86" s="45">
        <f t="shared" si="9"/>
        <v>7.7540106951871662E-2</v>
      </c>
    </row>
    <row r="87" spans="1:17" x14ac:dyDescent="0.25">
      <c r="A87" s="5" t="s">
        <v>66</v>
      </c>
      <c r="B87" s="10">
        <v>6</v>
      </c>
      <c r="C87" s="10">
        <v>144</v>
      </c>
      <c r="D87" s="10">
        <v>4</v>
      </c>
      <c r="E87" s="10">
        <v>114</v>
      </c>
      <c r="F87" s="10">
        <v>68</v>
      </c>
      <c r="G87" s="10">
        <v>93</v>
      </c>
      <c r="H87" s="10">
        <v>18</v>
      </c>
      <c r="I87" s="10">
        <v>16</v>
      </c>
      <c r="J87" s="10">
        <v>57</v>
      </c>
      <c r="K87" s="10">
        <v>92</v>
      </c>
      <c r="L87" s="10">
        <v>100</v>
      </c>
      <c r="M87" s="10" t="s">
        <v>72</v>
      </c>
      <c r="N87" s="60">
        <f t="shared" si="7"/>
        <v>712</v>
      </c>
      <c r="O87" s="60">
        <v>457</v>
      </c>
      <c r="P87" s="65">
        <f t="shared" si="8"/>
        <v>255</v>
      </c>
      <c r="Q87" s="45">
        <f t="shared" si="9"/>
        <v>0.55798687089715537</v>
      </c>
    </row>
    <row r="88" spans="1:17" x14ac:dyDescent="0.25">
      <c r="A88" s="11" t="s">
        <v>67</v>
      </c>
      <c r="B88" s="13">
        <f t="shared" ref="B88:I88" si="17">SUM(B85:B87)</f>
        <v>427</v>
      </c>
      <c r="C88" s="13">
        <f t="shared" si="17"/>
        <v>287</v>
      </c>
      <c r="D88" s="13">
        <f t="shared" si="17"/>
        <v>284</v>
      </c>
      <c r="E88" s="13">
        <f t="shared" si="17"/>
        <v>887</v>
      </c>
      <c r="F88" s="13">
        <f t="shared" si="17"/>
        <v>1334</v>
      </c>
      <c r="G88" s="13">
        <f t="shared" si="17"/>
        <v>1568</v>
      </c>
      <c r="H88" s="13">
        <f t="shared" si="17"/>
        <v>1383</v>
      </c>
      <c r="I88" s="13">
        <f t="shared" si="17"/>
        <v>1264</v>
      </c>
      <c r="J88" s="13">
        <f>SUM(J85:J85:J87)</f>
        <v>1622</v>
      </c>
      <c r="K88" s="13">
        <f>SUM(K85:K85:K87)</f>
        <v>1201</v>
      </c>
      <c r="L88" s="13">
        <f>SUM(L85:L85:L87)</f>
        <v>670</v>
      </c>
      <c r="M88" s="13">
        <f>SUM(M85:M85:M87)</f>
        <v>0</v>
      </c>
      <c r="N88" s="79">
        <f t="shared" si="7"/>
        <v>10927</v>
      </c>
      <c r="O88" s="79">
        <f>SUM(O85:O87)</f>
        <v>10134</v>
      </c>
      <c r="P88" s="80">
        <f t="shared" si="8"/>
        <v>793</v>
      </c>
      <c r="Q88" s="78">
        <f t="shared" si="9"/>
        <v>7.825143082691928E-2</v>
      </c>
    </row>
    <row r="89" spans="1:17" x14ac:dyDescent="0.25">
      <c r="A89" s="20" t="s">
        <v>68</v>
      </c>
      <c r="B89" s="109">
        <v>129</v>
      </c>
      <c r="C89" s="10">
        <v>12</v>
      </c>
      <c r="D89" s="10">
        <v>36</v>
      </c>
      <c r="E89" s="10">
        <v>176</v>
      </c>
      <c r="F89" s="10">
        <v>116</v>
      </c>
      <c r="G89" s="10">
        <v>128</v>
      </c>
      <c r="H89" s="10">
        <v>213</v>
      </c>
      <c r="I89" s="10">
        <v>183</v>
      </c>
      <c r="J89" s="10">
        <v>364</v>
      </c>
      <c r="K89" s="10">
        <v>43</v>
      </c>
      <c r="L89" s="10">
        <v>21</v>
      </c>
      <c r="M89" s="10" t="s">
        <v>151</v>
      </c>
      <c r="N89" s="60">
        <f t="shared" si="7"/>
        <v>1421</v>
      </c>
      <c r="O89" s="60">
        <v>1065</v>
      </c>
      <c r="P89" s="65">
        <f t="shared" si="8"/>
        <v>356</v>
      </c>
      <c r="Q89" s="45">
        <f t="shared" si="9"/>
        <v>0.33427230046948359</v>
      </c>
    </row>
    <row r="90" spans="1:17" x14ac:dyDescent="0.25">
      <c r="A90" s="11" t="s">
        <v>69</v>
      </c>
      <c r="B90" s="108">
        <f t="shared" ref="B90" si="18">SUM(B63,B71,B79,B84,B88,B89)</f>
        <v>14649</v>
      </c>
      <c r="C90" s="108">
        <f t="shared" ref="C90" si="19">SUM(C63,C71,C79,C84,C88,C89)</f>
        <v>15141</v>
      </c>
      <c r="D90" s="108">
        <f t="shared" ref="D90" si="20">SUM(D63,D71,D79,D84,D88,D89)</f>
        <v>22105</v>
      </c>
      <c r="E90" s="108">
        <f t="shared" ref="E90:M90" si="21">SUM(E63,E71,E79,E84,E88,E89)</f>
        <v>42057</v>
      </c>
      <c r="F90" s="13">
        <f t="shared" si="21"/>
        <v>45131</v>
      </c>
      <c r="G90" s="13">
        <f t="shared" si="21"/>
        <v>50543</v>
      </c>
      <c r="H90" s="13">
        <f t="shared" si="21"/>
        <v>68350</v>
      </c>
      <c r="I90" s="13">
        <f t="shared" si="21"/>
        <v>76965</v>
      </c>
      <c r="J90" s="13">
        <f t="shared" si="21"/>
        <v>49745</v>
      </c>
      <c r="K90" s="13">
        <f t="shared" si="21"/>
        <v>44185</v>
      </c>
      <c r="L90" s="13">
        <f t="shared" si="21"/>
        <v>26626</v>
      </c>
      <c r="M90" s="13">
        <f t="shared" si="21"/>
        <v>0</v>
      </c>
      <c r="N90" s="79">
        <f t="shared" si="7"/>
        <v>455497</v>
      </c>
      <c r="O90" s="79">
        <f>SUM(O63,O71,O79,O84,O88,O89)</f>
        <v>450203</v>
      </c>
      <c r="P90" s="80">
        <f t="shared" si="8"/>
        <v>5294</v>
      </c>
      <c r="Q90" s="78">
        <f t="shared" si="9"/>
        <v>1.1759139765838965E-2</v>
      </c>
    </row>
    <row r="91" spans="1:17" x14ac:dyDescent="0.25">
      <c r="A91" s="30" t="s">
        <v>107</v>
      </c>
      <c r="B91" s="31">
        <v>14685</v>
      </c>
      <c r="C91" s="31">
        <v>15155</v>
      </c>
      <c r="D91" s="31">
        <v>22122</v>
      </c>
      <c r="E91" s="31">
        <v>42128</v>
      </c>
      <c r="F91" s="31">
        <v>45237</v>
      </c>
      <c r="G91" s="31">
        <v>50871</v>
      </c>
      <c r="H91" s="31">
        <v>68482</v>
      </c>
      <c r="I91" s="31">
        <v>77010</v>
      </c>
      <c r="J91" s="31">
        <v>49779</v>
      </c>
      <c r="K91" s="31">
        <v>44225</v>
      </c>
      <c r="L91" s="31">
        <v>26626</v>
      </c>
      <c r="M91" s="97" t="s">
        <v>72</v>
      </c>
      <c r="N91" s="94">
        <f t="shared" si="7"/>
        <v>456320</v>
      </c>
      <c r="O91" s="94">
        <v>450203</v>
      </c>
      <c r="P91" s="71">
        <f t="shared" si="8"/>
        <v>6117</v>
      </c>
      <c r="Q91" s="69">
        <f t="shared" si="9"/>
        <v>1.3587203994642416E-2</v>
      </c>
    </row>
    <row r="92" spans="1:17" x14ac:dyDescent="0.25">
      <c r="A92" s="30" t="s">
        <v>106</v>
      </c>
      <c r="B92" s="31">
        <v>31018</v>
      </c>
      <c r="C92" s="31">
        <v>31175</v>
      </c>
      <c r="D92" s="31">
        <v>42169</v>
      </c>
      <c r="E92" s="31">
        <v>45654</v>
      </c>
      <c r="F92" s="31">
        <v>37641</v>
      </c>
      <c r="G92" s="31">
        <v>40266</v>
      </c>
      <c r="H92" s="31">
        <v>36997</v>
      </c>
      <c r="I92" s="31">
        <v>38716</v>
      </c>
      <c r="J92" s="31">
        <v>40716</v>
      </c>
      <c r="K92" s="31">
        <v>38396</v>
      </c>
      <c r="L92" s="31">
        <v>39871</v>
      </c>
      <c r="M92" s="97" t="s">
        <v>72</v>
      </c>
      <c r="N92" s="94">
        <f t="shared" si="7"/>
        <v>422619</v>
      </c>
      <c r="O92" s="94">
        <v>411487</v>
      </c>
      <c r="P92" s="71">
        <f t="shared" si="8"/>
        <v>11132</v>
      </c>
      <c r="Q92" s="69">
        <f t="shared" si="9"/>
        <v>2.7053102528147913E-2</v>
      </c>
    </row>
    <row r="93" spans="1:17" x14ac:dyDescent="0.25">
      <c r="A93" s="90" t="s">
        <v>70</v>
      </c>
      <c r="B93" s="86">
        <f t="shared" ref="B93" si="22">SUM(B91:B92)</f>
        <v>45703</v>
      </c>
      <c r="C93" s="86">
        <f t="shared" ref="C93:N93" si="23">SUM(C91:C92)</f>
        <v>46330</v>
      </c>
      <c r="D93" s="86">
        <f t="shared" si="23"/>
        <v>64291</v>
      </c>
      <c r="E93" s="86">
        <f t="shared" si="23"/>
        <v>87782</v>
      </c>
      <c r="F93" s="86">
        <f t="shared" si="23"/>
        <v>82878</v>
      </c>
      <c r="G93" s="86">
        <f t="shared" si="23"/>
        <v>91137</v>
      </c>
      <c r="H93" s="86">
        <f t="shared" si="23"/>
        <v>105479</v>
      </c>
      <c r="I93" s="86">
        <f t="shared" si="23"/>
        <v>115726</v>
      </c>
      <c r="J93" s="86">
        <f t="shared" si="23"/>
        <v>90495</v>
      </c>
      <c r="K93" s="86">
        <f t="shared" si="23"/>
        <v>82621</v>
      </c>
      <c r="L93" s="86">
        <f t="shared" si="23"/>
        <v>66497</v>
      </c>
      <c r="M93" s="86">
        <f t="shared" si="23"/>
        <v>0</v>
      </c>
      <c r="N93" s="86">
        <f t="shared" si="23"/>
        <v>878939</v>
      </c>
      <c r="O93" s="86">
        <f>SUM(O91:O92)</f>
        <v>861690</v>
      </c>
      <c r="P93" s="131">
        <f t="shared" si="8"/>
        <v>17249</v>
      </c>
      <c r="Q93" s="93">
        <f t="shared" si="9"/>
        <v>2.0017639754436049E-2</v>
      </c>
    </row>
    <row r="94" spans="1:17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56"/>
      <c r="O94" s="56"/>
      <c r="P94" t="s">
        <v>72</v>
      </c>
    </row>
    <row r="95" spans="1:17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56"/>
      <c r="O95" s="56"/>
      <c r="P95" t="s">
        <v>72</v>
      </c>
    </row>
    <row r="96" spans="1:17" x14ac:dyDescent="0.25">
      <c r="A96" s="5"/>
      <c r="B96" s="7" t="s">
        <v>0</v>
      </c>
      <c r="C96" s="7" t="s">
        <v>1</v>
      </c>
      <c r="D96" s="7" t="s">
        <v>2</v>
      </c>
      <c r="E96" s="7" t="s">
        <v>3</v>
      </c>
      <c r="F96" s="7" t="s">
        <v>4</v>
      </c>
      <c r="G96" s="7" t="s">
        <v>5</v>
      </c>
      <c r="H96" s="7" t="s">
        <v>6</v>
      </c>
      <c r="I96" s="7" t="s">
        <v>7</v>
      </c>
      <c r="J96" s="7" t="s">
        <v>8</v>
      </c>
      <c r="K96" s="7" t="s">
        <v>9</v>
      </c>
      <c r="L96" s="7" t="s">
        <v>10</v>
      </c>
      <c r="M96" s="7" t="s">
        <v>11</v>
      </c>
      <c r="N96" s="59"/>
      <c r="O96" s="59"/>
      <c r="P96" s="8" t="s">
        <v>72</v>
      </c>
      <c r="Q96" s="24" t="s">
        <v>72</v>
      </c>
    </row>
    <row r="97" spans="1:17" x14ac:dyDescent="0.25">
      <c r="A97" s="110" t="s">
        <v>28</v>
      </c>
      <c r="B97" s="125">
        <v>31018</v>
      </c>
      <c r="C97" s="121">
        <v>31175</v>
      </c>
      <c r="D97" s="121">
        <v>42169</v>
      </c>
      <c r="E97" s="121">
        <v>45654</v>
      </c>
      <c r="F97" s="121">
        <v>37641</v>
      </c>
      <c r="G97" s="121">
        <v>40266</v>
      </c>
      <c r="H97" s="121">
        <v>36950</v>
      </c>
      <c r="I97" s="121">
        <v>38661</v>
      </c>
      <c r="J97" s="121"/>
      <c r="K97" s="121"/>
      <c r="L97" s="121"/>
      <c r="M97" s="121"/>
      <c r="N97" s="124"/>
      <c r="O97" s="124"/>
      <c r="P97" s="37"/>
      <c r="Q97" s="123"/>
    </row>
    <row r="98" spans="1:17" x14ac:dyDescent="0.25">
      <c r="A98" s="11" t="s">
        <v>47</v>
      </c>
      <c r="B98" s="13">
        <f t="shared" ref="B98:M98" si="24">B63</f>
        <v>8533</v>
      </c>
      <c r="C98" s="13">
        <f t="shared" si="24"/>
        <v>8974</v>
      </c>
      <c r="D98" s="12">
        <f t="shared" si="24"/>
        <v>14237</v>
      </c>
      <c r="E98" s="12">
        <f t="shared" si="24"/>
        <v>28107</v>
      </c>
      <c r="F98" s="12">
        <f t="shared" si="24"/>
        <v>29471</v>
      </c>
      <c r="G98" s="12">
        <f t="shared" si="24"/>
        <v>32015</v>
      </c>
      <c r="H98" s="12">
        <f t="shared" si="24"/>
        <v>47973</v>
      </c>
      <c r="I98" s="12">
        <f t="shared" si="24"/>
        <v>58201</v>
      </c>
      <c r="J98" s="12">
        <f t="shared" si="24"/>
        <v>32166</v>
      </c>
      <c r="K98" s="12">
        <f t="shared" si="24"/>
        <v>27954</v>
      </c>
      <c r="L98" s="12">
        <f t="shared" si="24"/>
        <v>15194</v>
      </c>
      <c r="M98" s="12">
        <f t="shared" si="24"/>
        <v>0</v>
      </c>
      <c r="N98" s="63"/>
      <c r="O98" s="63"/>
      <c r="P98" s="37" t="s">
        <v>72</v>
      </c>
      <c r="Q98" s="14" t="s">
        <v>72</v>
      </c>
    </row>
    <row r="99" spans="1:17" x14ac:dyDescent="0.25">
      <c r="A99" s="11" t="s">
        <v>53</v>
      </c>
      <c r="B99" s="13">
        <f t="shared" ref="B99:M99" si="25">B71</f>
        <v>2474</v>
      </c>
      <c r="C99" s="13">
        <f t="shared" si="25"/>
        <v>2108</v>
      </c>
      <c r="D99" s="13">
        <f t="shared" si="25"/>
        <v>3601</v>
      </c>
      <c r="E99" s="13">
        <f t="shared" si="25"/>
        <v>7259</v>
      </c>
      <c r="F99" s="13">
        <f t="shared" si="25"/>
        <v>8137</v>
      </c>
      <c r="G99" s="13">
        <f t="shared" si="25"/>
        <v>9253</v>
      </c>
      <c r="H99" s="13">
        <f t="shared" si="25"/>
        <v>9015</v>
      </c>
      <c r="I99" s="13">
        <f t="shared" si="25"/>
        <v>7820</v>
      </c>
      <c r="J99" s="13">
        <f t="shared" si="25"/>
        <v>8352</v>
      </c>
      <c r="K99" s="13">
        <f t="shared" si="25"/>
        <v>7392</v>
      </c>
      <c r="L99" s="13">
        <f t="shared" si="25"/>
        <v>6377</v>
      </c>
      <c r="M99" s="13">
        <f t="shared" si="25"/>
        <v>0</v>
      </c>
      <c r="N99" s="63"/>
      <c r="O99" s="63"/>
      <c r="P99" s="37" t="s">
        <v>72</v>
      </c>
      <c r="Q99" s="14" t="s">
        <v>72</v>
      </c>
    </row>
    <row r="100" spans="1:17" x14ac:dyDescent="0.25">
      <c r="A100" s="11" t="s">
        <v>60</v>
      </c>
      <c r="B100" s="13">
        <f>B79</f>
        <v>2606</v>
      </c>
      <c r="C100" s="13">
        <f t="shared" ref="C100:H100" si="26">C79</f>
        <v>3300</v>
      </c>
      <c r="D100" s="13">
        <f t="shared" si="26"/>
        <v>3323</v>
      </c>
      <c r="E100" s="13">
        <f t="shared" si="26"/>
        <v>4919</v>
      </c>
      <c r="F100" s="13">
        <f t="shared" si="26"/>
        <v>5484</v>
      </c>
      <c r="G100" s="13">
        <f t="shared" si="26"/>
        <v>6484</v>
      </c>
      <c r="H100" s="13">
        <f t="shared" si="26"/>
        <v>8444</v>
      </c>
      <c r="I100" s="13">
        <f>I79</f>
        <v>8080</v>
      </c>
      <c r="J100" s="13">
        <f>J79</f>
        <v>6192</v>
      </c>
      <c r="K100" s="13">
        <f>K79</f>
        <v>6679</v>
      </c>
      <c r="L100" s="13">
        <f>L79</f>
        <v>3600</v>
      </c>
      <c r="M100" s="13">
        <f>M79</f>
        <v>0</v>
      </c>
      <c r="N100" s="63"/>
      <c r="O100" s="63"/>
      <c r="P100" s="37" t="s">
        <v>72</v>
      </c>
      <c r="Q100" s="14" t="s">
        <v>72</v>
      </c>
    </row>
    <row r="101" spans="1:17" x14ac:dyDescent="0.25">
      <c r="A101" s="11" t="s">
        <v>63</v>
      </c>
      <c r="B101" s="13">
        <f>B84</f>
        <v>480</v>
      </c>
      <c r="C101" s="13">
        <f t="shared" ref="C101:H101" si="27">C84</f>
        <v>460</v>
      </c>
      <c r="D101" s="13">
        <f t="shared" si="27"/>
        <v>624</v>
      </c>
      <c r="E101" s="13">
        <f t="shared" si="27"/>
        <v>709</v>
      </c>
      <c r="F101" s="13">
        <f t="shared" si="27"/>
        <v>589</v>
      </c>
      <c r="G101" s="13">
        <f t="shared" si="27"/>
        <v>1095</v>
      </c>
      <c r="H101" s="13">
        <f t="shared" si="27"/>
        <v>1322</v>
      </c>
      <c r="I101" s="13">
        <f>I84</f>
        <v>1417</v>
      </c>
      <c r="J101" s="13">
        <f>J84</f>
        <v>1049</v>
      </c>
      <c r="K101" s="13">
        <f>K84</f>
        <v>916</v>
      </c>
      <c r="L101" s="13">
        <f>L84</f>
        <v>764</v>
      </c>
      <c r="M101" s="13">
        <f>M84</f>
        <v>0</v>
      </c>
      <c r="N101" s="63"/>
      <c r="O101" s="63"/>
      <c r="P101" s="37" t="s">
        <v>72</v>
      </c>
      <c r="Q101" s="14" t="s">
        <v>72</v>
      </c>
    </row>
    <row r="102" spans="1:17" x14ac:dyDescent="0.25">
      <c r="A102" s="11" t="s">
        <v>67</v>
      </c>
      <c r="B102" s="13">
        <f>B88</f>
        <v>427</v>
      </c>
      <c r="C102" s="13">
        <f t="shared" ref="C102:H102" si="28">C88</f>
        <v>287</v>
      </c>
      <c r="D102" s="13">
        <f t="shared" si="28"/>
        <v>284</v>
      </c>
      <c r="E102" s="13">
        <f t="shared" si="28"/>
        <v>887</v>
      </c>
      <c r="F102" s="13">
        <f t="shared" si="28"/>
        <v>1334</v>
      </c>
      <c r="G102" s="13">
        <f t="shared" si="28"/>
        <v>1568</v>
      </c>
      <c r="H102" s="13">
        <f t="shared" si="28"/>
        <v>1383</v>
      </c>
      <c r="I102" s="13">
        <f>I88</f>
        <v>1264</v>
      </c>
      <c r="J102" s="13">
        <f>J88</f>
        <v>1622</v>
      </c>
      <c r="K102" s="13">
        <f>K88</f>
        <v>1201</v>
      </c>
      <c r="L102" s="13">
        <f>L88</f>
        <v>670</v>
      </c>
      <c r="M102" s="13">
        <f>M88</f>
        <v>0</v>
      </c>
      <c r="N102" s="63"/>
      <c r="O102" s="63"/>
      <c r="P102" s="37" t="s">
        <v>72</v>
      </c>
      <c r="Q102" s="14" t="s">
        <v>72</v>
      </c>
    </row>
    <row r="103" spans="1:17" x14ac:dyDescent="0.25">
      <c r="A103" s="11" t="s">
        <v>108</v>
      </c>
      <c r="B103" s="13" t="s">
        <v>72</v>
      </c>
      <c r="C103" s="13" t="s">
        <v>72</v>
      </c>
      <c r="D103" s="13" t="s">
        <v>72</v>
      </c>
      <c r="E103" s="13" t="s">
        <v>72</v>
      </c>
      <c r="F103" s="13" t="s">
        <v>72</v>
      </c>
      <c r="G103" s="13" t="s">
        <v>72</v>
      </c>
      <c r="H103" s="13" t="s">
        <v>72</v>
      </c>
      <c r="I103" s="13" t="s">
        <v>72</v>
      </c>
      <c r="J103" s="13" t="s">
        <v>72</v>
      </c>
      <c r="K103" s="13" t="s">
        <v>72</v>
      </c>
      <c r="L103" s="13" t="s">
        <v>72</v>
      </c>
      <c r="M103" s="13" t="s">
        <v>72</v>
      </c>
      <c r="N103" s="63"/>
      <c r="O103" s="63"/>
      <c r="P103" s="37" t="s">
        <v>72</v>
      </c>
      <c r="Q103" s="14"/>
    </row>
    <row r="104" spans="1:17" x14ac:dyDescent="0.25">
      <c r="A104" s="16" t="s">
        <v>71</v>
      </c>
      <c r="B104" s="18">
        <f t="shared" ref="B104:M104" si="29">SUM(B97:B103)</f>
        <v>45538</v>
      </c>
      <c r="C104" s="18">
        <f t="shared" si="29"/>
        <v>46304</v>
      </c>
      <c r="D104" s="17">
        <f t="shared" si="29"/>
        <v>64238</v>
      </c>
      <c r="E104" s="17">
        <f t="shared" si="29"/>
        <v>87535</v>
      </c>
      <c r="F104" s="17">
        <f t="shared" si="29"/>
        <v>82656</v>
      </c>
      <c r="G104" s="17">
        <f t="shared" si="29"/>
        <v>90681</v>
      </c>
      <c r="H104" s="17">
        <f t="shared" si="29"/>
        <v>105087</v>
      </c>
      <c r="I104" s="17">
        <f t="shared" si="29"/>
        <v>115443</v>
      </c>
      <c r="J104" s="17">
        <f t="shared" si="29"/>
        <v>49381</v>
      </c>
      <c r="K104" s="17">
        <f t="shared" si="29"/>
        <v>44142</v>
      </c>
      <c r="L104" s="17">
        <f t="shared" si="29"/>
        <v>26605</v>
      </c>
      <c r="M104" s="17">
        <f t="shared" si="29"/>
        <v>0</v>
      </c>
      <c r="N104" s="62"/>
      <c r="O104" s="62"/>
      <c r="P104" s="36" t="s">
        <v>72</v>
      </c>
      <c r="Q104" s="19" t="s">
        <v>72</v>
      </c>
    </row>
    <row r="105" spans="1:17" x14ac:dyDescent="0.25">
      <c r="Q105" s="89" t="s">
        <v>72</v>
      </c>
    </row>
    <row r="106" spans="1:17" x14ac:dyDescent="0.25">
      <c r="Q106" s="137"/>
    </row>
    <row r="107" spans="1:17" x14ac:dyDescent="0.25">
      <c r="Q107" s="137"/>
    </row>
    <row r="108" spans="1:17" x14ac:dyDescent="0.25">
      <c r="Q108" s="137"/>
    </row>
    <row r="110" spans="1:17" x14ac:dyDescent="0.25">
      <c r="A110" t="s">
        <v>28</v>
      </c>
      <c r="B110">
        <v>422619</v>
      </c>
    </row>
    <row r="111" spans="1:17" x14ac:dyDescent="0.25">
      <c r="A111" t="s">
        <v>22</v>
      </c>
      <c r="B111">
        <v>54350</v>
      </c>
    </row>
    <row r="112" spans="1:17" x14ac:dyDescent="0.25">
      <c r="A112" t="s">
        <v>23</v>
      </c>
      <c r="B112">
        <v>41825</v>
      </c>
    </row>
    <row r="113" spans="1:7" x14ac:dyDescent="0.25">
      <c r="A113" t="s">
        <v>38</v>
      </c>
      <c r="B113">
        <v>32142</v>
      </c>
    </row>
    <row r="114" spans="1:7" x14ac:dyDescent="0.25">
      <c r="A114" t="s">
        <v>82</v>
      </c>
      <c r="B114">
        <v>29473</v>
      </c>
    </row>
    <row r="115" spans="1:7" x14ac:dyDescent="0.25">
      <c r="A115" t="s">
        <v>46</v>
      </c>
      <c r="B115">
        <v>27873</v>
      </c>
    </row>
    <row r="116" spans="1:7" x14ac:dyDescent="0.25">
      <c r="A116" t="s">
        <v>54</v>
      </c>
      <c r="B116">
        <v>23986</v>
      </c>
    </row>
    <row r="117" spans="1:7" x14ac:dyDescent="0.25">
      <c r="A117" t="s">
        <v>43</v>
      </c>
      <c r="B117">
        <v>23375</v>
      </c>
    </row>
    <row r="118" spans="1:7" x14ac:dyDescent="0.25">
      <c r="A118" t="s">
        <v>81</v>
      </c>
      <c r="B118">
        <v>19171</v>
      </c>
      <c r="C118" s="138" t="s">
        <v>72</v>
      </c>
      <c r="D118" s="138"/>
      <c r="E118" s="138"/>
      <c r="F118" s="138"/>
      <c r="G118" s="138"/>
    </row>
    <row r="119" spans="1:7" x14ac:dyDescent="0.25">
      <c r="A119" t="s">
        <v>49</v>
      </c>
      <c r="B119">
        <v>13576</v>
      </c>
      <c r="C119" s="128"/>
      <c r="D119" s="128"/>
      <c r="E119" s="128"/>
      <c r="F119" s="128"/>
      <c r="G119" s="128"/>
    </row>
    <row r="120" spans="1:7" x14ac:dyDescent="0.25">
      <c r="A120" t="s">
        <v>33</v>
      </c>
      <c r="B120">
        <v>12785</v>
      </c>
    </row>
  </sheetData>
  <mergeCells count="1">
    <mergeCell ref="C118:G118"/>
  </mergeCells>
  <pageMargins left="0.7" right="0.7" top="0.75" bottom="0.75" header="0.3" footer="0.3"/>
  <pageSetup paperSize="8" scale="92" orientation="landscape" r:id="rId1"/>
  <rowBreaks count="1" manualBreakCount="1">
    <brk id="5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E4C13-677E-457C-A9C4-310E939D9EE9}">
  <dimension ref="A1:BA116"/>
  <sheetViews>
    <sheetView view="pageBreakPreview" topLeftCell="AG1" zoomScaleNormal="100" zoomScaleSheetLayoutView="100" workbookViewId="0">
      <selection activeCell="AN6" sqref="AN6"/>
    </sheetView>
  </sheetViews>
  <sheetFormatPr defaultRowHeight="15" x14ac:dyDescent="0.25"/>
  <cols>
    <col min="1" max="1" width="23.140625" customWidth="1"/>
    <col min="2" max="2" width="9.140625" customWidth="1"/>
    <col min="4" max="4" width="11.140625" customWidth="1"/>
    <col min="5" max="5" width="12.140625" style="23" customWidth="1"/>
    <col min="8" max="8" width="11.28515625" customWidth="1"/>
    <col min="9" max="9" width="11.140625" style="23" customWidth="1"/>
    <col min="12" max="13" width="11.42578125" customWidth="1"/>
    <col min="16" max="16" width="12.140625" customWidth="1"/>
    <col min="17" max="17" width="12.42578125" customWidth="1"/>
    <col min="20" max="20" width="13" customWidth="1"/>
    <col min="21" max="21" width="13.7109375" customWidth="1"/>
    <col min="24" max="24" width="12.5703125" customWidth="1"/>
    <col min="25" max="25" width="12.28515625" customWidth="1"/>
    <col min="28" max="28" width="9" customWidth="1"/>
    <col min="29" max="29" width="9.140625" customWidth="1"/>
    <col min="32" max="32" width="9.140625" customWidth="1"/>
    <col min="33" max="33" width="10.140625" customWidth="1"/>
    <col min="34" max="37" width="11.140625" customWidth="1"/>
    <col min="40" max="40" width="11" customWidth="1"/>
    <col min="41" max="41" width="16.7109375" customWidth="1"/>
    <col min="42" max="45" width="12" customWidth="1"/>
    <col min="46" max="49" width="10.42578125" customWidth="1"/>
    <col min="50" max="50" width="10.42578125" style="64" customWidth="1"/>
    <col min="51" max="51" width="15" customWidth="1"/>
    <col min="52" max="52" width="17.5703125" customWidth="1"/>
    <col min="53" max="53" width="11.42578125" style="23" customWidth="1"/>
  </cols>
  <sheetData>
    <row r="1" spans="1:53" ht="15.75" x14ac:dyDescent="0.25">
      <c r="A1" s="1">
        <v>2019</v>
      </c>
      <c r="B1" s="2"/>
      <c r="C1" s="2"/>
      <c r="D1" s="2"/>
      <c r="E1" s="47"/>
      <c r="F1" s="2"/>
      <c r="G1" s="2"/>
      <c r="H1" s="2"/>
      <c r="I1" s="47"/>
      <c r="J1" s="2" t="s">
        <v>72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  <c r="AV1" s="4"/>
      <c r="AW1" s="4"/>
      <c r="AX1" s="56"/>
    </row>
    <row r="2" spans="1:53" ht="15.75" x14ac:dyDescent="0.25">
      <c r="A2" s="42" t="s">
        <v>79</v>
      </c>
      <c r="B2" s="41" t="s">
        <v>80</v>
      </c>
      <c r="C2" s="41"/>
      <c r="D2" s="41"/>
      <c r="E2" s="48"/>
      <c r="F2" s="41"/>
      <c r="G2" s="41"/>
      <c r="H2" s="41"/>
      <c r="I2" s="48"/>
      <c r="J2" s="41"/>
      <c r="K2" s="41"/>
      <c r="L2" s="41"/>
      <c r="M2" s="41"/>
      <c r="N2" s="41" t="s">
        <v>72</v>
      </c>
      <c r="O2" s="41"/>
      <c r="P2" s="41"/>
      <c r="Q2" s="41"/>
      <c r="R2" s="41"/>
      <c r="S2" s="41"/>
      <c r="T2" s="41"/>
      <c r="U2" s="41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1" t="s">
        <v>73</v>
      </c>
      <c r="AU2" s="41"/>
      <c r="AV2" s="41"/>
      <c r="AW2" s="41"/>
      <c r="AX2" s="57"/>
    </row>
    <row r="3" spans="1:53" ht="15.75" x14ac:dyDescent="0.25">
      <c r="A3" s="43"/>
      <c r="B3" s="142" t="s">
        <v>111</v>
      </c>
      <c r="C3" s="143"/>
      <c r="D3" s="143"/>
      <c r="E3" s="144"/>
      <c r="F3" s="142" t="s">
        <v>114</v>
      </c>
      <c r="G3" s="143"/>
      <c r="H3" s="143"/>
      <c r="I3" s="144"/>
      <c r="J3" s="142" t="s">
        <v>115</v>
      </c>
      <c r="K3" s="143"/>
      <c r="L3" s="143"/>
      <c r="M3" s="144"/>
      <c r="N3" s="142" t="s">
        <v>117</v>
      </c>
      <c r="O3" s="143"/>
      <c r="P3" s="143"/>
      <c r="Q3" s="144"/>
      <c r="R3" s="142" t="s">
        <v>120</v>
      </c>
      <c r="S3" s="143"/>
      <c r="T3" s="143"/>
      <c r="U3" s="144"/>
      <c r="V3" s="139" t="s">
        <v>122</v>
      </c>
      <c r="W3" s="140"/>
      <c r="X3" s="140"/>
      <c r="Y3" s="141"/>
      <c r="Z3" s="139" t="s">
        <v>123</v>
      </c>
      <c r="AA3" s="140"/>
      <c r="AB3" s="140"/>
      <c r="AC3" s="141"/>
      <c r="AD3" s="139" t="s">
        <v>125</v>
      </c>
      <c r="AE3" s="140"/>
      <c r="AF3" s="140"/>
      <c r="AG3" s="141"/>
      <c r="AH3" s="139" t="s">
        <v>127</v>
      </c>
      <c r="AI3" s="140"/>
      <c r="AJ3" s="140"/>
      <c r="AK3" s="141"/>
      <c r="AL3" s="139" t="s">
        <v>129</v>
      </c>
      <c r="AM3" s="140"/>
      <c r="AN3" s="140"/>
      <c r="AO3" s="141"/>
      <c r="AP3" s="139" t="s">
        <v>132</v>
      </c>
      <c r="AQ3" s="140"/>
      <c r="AR3" s="140"/>
      <c r="AS3" s="141"/>
      <c r="AT3" s="142" t="s">
        <v>135</v>
      </c>
      <c r="AU3" s="143"/>
      <c r="AV3" s="143"/>
      <c r="AW3" s="144"/>
      <c r="AX3" s="58"/>
      <c r="AY3" s="8"/>
      <c r="AZ3" s="8"/>
      <c r="BA3" s="44"/>
    </row>
    <row r="4" spans="1:53" x14ac:dyDescent="0.25">
      <c r="A4" s="5"/>
      <c r="B4" s="7" t="s">
        <v>136</v>
      </c>
      <c r="C4" s="7" t="s">
        <v>137</v>
      </c>
      <c r="D4" s="7" t="s">
        <v>109</v>
      </c>
      <c r="E4" s="24" t="s">
        <v>110</v>
      </c>
      <c r="F4" s="7" t="s">
        <v>138</v>
      </c>
      <c r="G4" s="7" t="s">
        <v>112</v>
      </c>
      <c r="H4" s="7" t="s">
        <v>113</v>
      </c>
      <c r="I4" s="24" t="s">
        <v>110</v>
      </c>
      <c r="J4" s="7" t="s">
        <v>139</v>
      </c>
      <c r="K4" s="7" t="s">
        <v>116</v>
      </c>
      <c r="L4" s="7" t="s">
        <v>113</v>
      </c>
      <c r="M4" s="7" t="s">
        <v>110</v>
      </c>
      <c r="N4" s="46" t="s">
        <v>140</v>
      </c>
      <c r="O4" s="7" t="s">
        <v>118</v>
      </c>
      <c r="P4" s="7" t="s">
        <v>109</v>
      </c>
      <c r="Q4" s="7" t="s">
        <v>110</v>
      </c>
      <c r="R4" s="7" t="s">
        <v>141</v>
      </c>
      <c r="S4" s="7" t="s">
        <v>119</v>
      </c>
      <c r="T4" s="7" t="s">
        <v>113</v>
      </c>
      <c r="U4" s="7" t="s">
        <v>110</v>
      </c>
      <c r="V4" s="46" t="s">
        <v>142</v>
      </c>
      <c r="W4" s="7" t="s">
        <v>121</v>
      </c>
      <c r="X4" s="7" t="s">
        <v>113</v>
      </c>
      <c r="Y4" s="7" t="s">
        <v>110</v>
      </c>
      <c r="Z4" s="7" t="s">
        <v>143</v>
      </c>
      <c r="AA4" s="7" t="s">
        <v>124</v>
      </c>
      <c r="AB4" s="7" t="s">
        <v>113</v>
      </c>
      <c r="AC4" s="7" t="s">
        <v>110</v>
      </c>
      <c r="AD4" s="7" t="s">
        <v>144</v>
      </c>
      <c r="AE4" s="7" t="s">
        <v>126</v>
      </c>
      <c r="AF4" s="7" t="s">
        <v>113</v>
      </c>
      <c r="AG4" s="7" t="s">
        <v>110</v>
      </c>
      <c r="AH4" s="7" t="s">
        <v>145</v>
      </c>
      <c r="AI4" s="7" t="s">
        <v>128</v>
      </c>
      <c r="AJ4" s="7" t="s">
        <v>113</v>
      </c>
      <c r="AK4" s="7" t="s">
        <v>110</v>
      </c>
      <c r="AL4" s="7" t="s">
        <v>146</v>
      </c>
      <c r="AM4" s="7" t="s">
        <v>130</v>
      </c>
      <c r="AN4" s="7" t="s">
        <v>109</v>
      </c>
      <c r="AO4" s="7" t="s">
        <v>131</v>
      </c>
      <c r="AP4" s="7" t="s">
        <v>147</v>
      </c>
      <c r="AQ4" s="7" t="s">
        <v>133</v>
      </c>
      <c r="AR4" s="7" t="s">
        <v>109</v>
      </c>
      <c r="AS4" s="7" t="s">
        <v>110</v>
      </c>
      <c r="AT4" s="7" t="s">
        <v>148</v>
      </c>
      <c r="AU4" s="7" t="s">
        <v>134</v>
      </c>
      <c r="AV4" s="7" t="s">
        <v>113</v>
      </c>
      <c r="AW4" s="7" t="s">
        <v>110</v>
      </c>
      <c r="AX4" s="59"/>
      <c r="AY4" s="7" t="s">
        <v>150</v>
      </c>
      <c r="AZ4" s="7"/>
      <c r="BA4" s="24" t="s">
        <v>12</v>
      </c>
    </row>
    <row r="5" spans="1:53" x14ac:dyDescent="0.25">
      <c r="A5" s="5"/>
      <c r="B5" s="6"/>
      <c r="C5" s="6"/>
      <c r="D5" s="5" t="s">
        <v>72</v>
      </c>
      <c r="E5" s="45" t="s">
        <v>72</v>
      </c>
      <c r="F5" s="6"/>
      <c r="G5" s="6"/>
      <c r="H5" s="5" t="s">
        <v>72</v>
      </c>
      <c r="I5" s="45" t="s">
        <v>72</v>
      </c>
      <c r="J5" s="6"/>
      <c r="K5" s="6"/>
      <c r="L5" s="5" t="s">
        <v>72</v>
      </c>
      <c r="M5" s="45" t="s">
        <v>151</v>
      </c>
      <c r="N5" s="6"/>
      <c r="O5" s="6"/>
      <c r="P5" s="5" t="s">
        <v>72</v>
      </c>
      <c r="Q5" s="45" t="s">
        <v>72</v>
      </c>
      <c r="R5" s="6"/>
      <c r="S5" s="6"/>
      <c r="T5" s="5" t="s">
        <v>72</v>
      </c>
      <c r="U5" s="45" t="s">
        <v>72</v>
      </c>
      <c r="V5" s="6"/>
      <c r="W5" s="6"/>
      <c r="X5" s="5" t="s">
        <v>72</v>
      </c>
      <c r="Y5" s="45" t="s">
        <v>72</v>
      </c>
      <c r="Z5" s="6"/>
      <c r="AA5" s="6"/>
      <c r="AB5" s="5" t="s">
        <v>72</v>
      </c>
      <c r="AC5" s="45" t="s">
        <v>72</v>
      </c>
      <c r="AD5" s="6"/>
      <c r="AE5" s="6"/>
      <c r="AF5" s="5" t="s">
        <v>72</v>
      </c>
      <c r="AG5" s="45" t="s">
        <v>72</v>
      </c>
      <c r="AH5" s="6"/>
      <c r="AI5" s="6"/>
      <c r="AJ5" s="5" t="s">
        <v>72</v>
      </c>
      <c r="AK5" s="45" t="s">
        <v>72</v>
      </c>
      <c r="AL5" s="6"/>
      <c r="AM5" s="6"/>
      <c r="AN5" s="5" t="s">
        <v>72</v>
      </c>
      <c r="AO5" s="45" t="s">
        <v>72</v>
      </c>
      <c r="AP5" s="6"/>
      <c r="AQ5" s="6"/>
      <c r="AR5" s="5" t="s">
        <v>72</v>
      </c>
      <c r="AS5" s="45" t="s">
        <v>72</v>
      </c>
      <c r="AT5" s="5" t="s">
        <v>72</v>
      </c>
      <c r="AU5" s="45" t="s">
        <v>72</v>
      </c>
      <c r="AV5" s="5" t="s">
        <v>72</v>
      </c>
      <c r="AW5" s="45" t="s">
        <v>72</v>
      </c>
      <c r="AX5" s="60"/>
      <c r="AY5" s="7"/>
      <c r="AZ5" s="7"/>
      <c r="BA5" s="24"/>
    </row>
    <row r="6" spans="1:53" x14ac:dyDescent="0.25">
      <c r="A6" s="25" t="s">
        <v>84</v>
      </c>
      <c r="B6" s="5"/>
      <c r="C6" s="5"/>
      <c r="D6" s="5" t="s">
        <v>72</v>
      </c>
      <c r="E6" s="45" t="s">
        <v>72</v>
      </c>
      <c r="F6" s="5"/>
      <c r="G6" s="5" t="s">
        <v>72</v>
      </c>
      <c r="H6" s="5" t="s">
        <v>72</v>
      </c>
      <c r="I6" s="45" t="s">
        <v>72</v>
      </c>
      <c r="J6" s="5"/>
      <c r="K6" s="5"/>
      <c r="L6" s="5" t="s">
        <v>72</v>
      </c>
      <c r="M6" s="45" t="s">
        <v>72</v>
      </c>
      <c r="N6" s="5"/>
      <c r="O6" s="5"/>
      <c r="P6" s="5" t="s">
        <v>72</v>
      </c>
      <c r="Q6" s="45" t="s">
        <v>72</v>
      </c>
      <c r="R6" s="5"/>
      <c r="S6" s="5"/>
      <c r="T6" s="5" t="s">
        <v>72</v>
      </c>
      <c r="U6" s="45" t="s">
        <v>72</v>
      </c>
      <c r="V6" s="5"/>
      <c r="W6" s="5"/>
      <c r="X6" s="5" t="s">
        <v>72</v>
      </c>
      <c r="Y6" s="45" t="s">
        <v>72</v>
      </c>
      <c r="Z6" s="5"/>
      <c r="AA6" s="5"/>
      <c r="AB6" s="5" t="s">
        <v>72</v>
      </c>
      <c r="AC6" s="45" t="s">
        <v>72</v>
      </c>
      <c r="AD6" s="5"/>
      <c r="AE6" s="5"/>
      <c r="AF6" s="5" t="s">
        <v>72</v>
      </c>
      <c r="AG6" s="45" t="s">
        <v>72</v>
      </c>
      <c r="AH6" s="5"/>
      <c r="AI6" s="5"/>
      <c r="AJ6" s="5" t="s">
        <v>72</v>
      </c>
      <c r="AK6" s="45" t="s">
        <v>72</v>
      </c>
      <c r="AL6" s="5"/>
      <c r="AM6" s="5"/>
      <c r="AN6" s="5" t="s">
        <v>72</v>
      </c>
      <c r="AO6" s="45" t="s">
        <v>72</v>
      </c>
      <c r="AP6" s="5"/>
      <c r="AQ6" s="5"/>
      <c r="AR6" s="5" t="s">
        <v>72</v>
      </c>
      <c r="AS6" s="45" t="s">
        <v>72</v>
      </c>
      <c r="AT6" s="5" t="s">
        <v>72</v>
      </c>
      <c r="AU6" s="45" t="s">
        <v>72</v>
      </c>
      <c r="AV6" s="5" t="s">
        <v>72</v>
      </c>
      <c r="AW6" s="5"/>
      <c r="AX6" s="61" t="s">
        <v>152</v>
      </c>
      <c r="AY6" s="33" t="s">
        <v>149</v>
      </c>
      <c r="AZ6" s="33" t="s">
        <v>109</v>
      </c>
      <c r="BA6" s="34" t="s">
        <v>110</v>
      </c>
    </row>
    <row r="7" spans="1:53" x14ac:dyDescent="0.25">
      <c r="A7" s="25" t="s">
        <v>85</v>
      </c>
      <c r="B7" s="5">
        <v>337</v>
      </c>
      <c r="C7" s="5">
        <v>414</v>
      </c>
      <c r="D7" s="5">
        <f t="shared" ref="D7:D70" si="0">SUM(B7,-C7)</f>
        <v>-77</v>
      </c>
      <c r="E7" s="45">
        <f t="shared" ref="E7:E70" si="1">(B7-C7)/ABS(C7)</f>
        <v>-0.1859903381642512</v>
      </c>
      <c r="F7" s="5">
        <v>339</v>
      </c>
      <c r="G7" s="5">
        <v>335</v>
      </c>
      <c r="H7" s="5">
        <f t="shared" ref="H7:H70" si="2">SUM(F7,-G7)</f>
        <v>4</v>
      </c>
      <c r="I7" s="45">
        <f t="shared" ref="I7:I70" si="3">(F7-G7)/ABS(G7)</f>
        <v>1.1940298507462687E-2</v>
      </c>
      <c r="J7" s="5">
        <v>460</v>
      </c>
      <c r="K7" s="5">
        <v>442</v>
      </c>
      <c r="L7" s="5">
        <f t="shared" ref="L7:L70" si="4">SUM(J7,-K7)</f>
        <v>18</v>
      </c>
      <c r="M7" s="45">
        <f t="shared" ref="M7:M70" si="5">(J7-K7)/ABS(K7)</f>
        <v>4.072398190045249E-2</v>
      </c>
      <c r="N7" s="5">
        <v>590</v>
      </c>
      <c r="O7" s="5">
        <v>561</v>
      </c>
      <c r="P7" s="5">
        <f t="shared" ref="P7:P70" si="6">SUM(N7,-O7)</f>
        <v>29</v>
      </c>
      <c r="Q7" s="45">
        <f t="shared" ref="Q7:Q70" si="7">(N7-O7)/ABS(O7)</f>
        <v>5.1693404634581108E-2</v>
      </c>
      <c r="R7" s="5">
        <v>445</v>
      </c>
      <c r="S7" s="5">
        <v>554</v>
      </c>
      <c r="T7" s="5">
        <f t="shared" ref="T7:T70" si="8">SUM(R7,-S7)</f>
        <v>-109</v>
      </c>
      <c r="U7" s="45">
        <f t="shared" ref="U7:U70" si="9">(R7-S7)/ABS(S7)</f>
        <v>-0.1967509025270758</v>
      </c>
      <c r="V7" s="5">
        <v>439</v>
      </c>
      <c r="W7" s="5">
        <v>514</v>
      </c>
      <c r="X7" s="5">
        <f t="shared" ref="X7:X70" si="10">SUM(V7,-W7)</f>
        <v>-75</v>
      </c>
      <c r="Y7" s="45">
        <f t="shared" ref="Y7:Y70" si="11">(V7-W7)/ABS(W7)</f>
        <v>-0.14591439688715954</v>
      </c>
      <c r="Z7" s="5">
        <v>461</v>
      </c>
      <c r="AA7" s="5">
        <v>605</v>
      </c>
      <c r="AB7" s="5">
        <f t="shared" ref="AB7:AB70" si="12">SUM(Z7,-AA7)</f>
        <v>-144</v>
      </c>
      <c r="AC7" s="45">
        <f t="shared" ref="AC7:AC70" si="13">(Z7-AA7)/ABS(AA7)</f>
        <v>-0.23801652892561984</v>
      </c>
      <c r="AD7" s="5">
        <v>526</v>
      </c>
      <c r="AE7" s="5">
        <v>631</v>
      </c>
      <c r="AF7" s="5">
        <f t="shared" ref="AF7:AF70" si="14">SUM(AD7,-AE7)</f>
        <v>-105</v>
      </c>
      <c r="AG7" s="45">
        <f t="shared" ref="AG7:AG70" si="15">(AD7-AE7)/ABS(AE7)</f>
        <v>-0.1664025356576862</v>
      </c>
      <c r="AH7" s="5">
        <v>704</v>
      </c>
      <c r="AI7" s="5">
        <v>532</v>
      </c>
      <c r="AJ7" s="5">
        <f t="shared" ref="AJ7:AJ70" si="16">SUM(AH7,-AI7)</f>
        <v>172</v>
      </c>
      <c r="AK7" s="45">
        <f t="shared" ref="AK7:AK70" si="17">(AH7-AI7)/ABS(AI7)</f>
        <v>0.32330827067669171</v>
      </c>
      <c r="AL7" s="5" t="s">
        <v>72</v>
      </c>
      <c r="AM7" s="5" t="s">
        <v>72</v>
      </c>
      <c r="AN7" s="5" t="e">
        <f t="shared" ref="AN7:AN70" si="18">SUM(AL7,-AM7)</f>
        <v>#VALUE!</v>
      </c>
      <c r="AO7" s="45" t="e">
        <f t="shared" ref="AO7:AO70" si="19">(AL7-AM7)/ABS(AM7)</f>
        <v>#VALUE!</v>
      </c>
      <c r="AP7" s="5" t="s">
        <v>72</v>
      </c>
      <c r="AQ7" s="5"/>
      <c r="AR7" s="5">
        <f t="shared" ref="AR7:AR70" si="20">SUM(AP7,-AQ7)</f>
        <v>0</v>
      </c>
      <c r="AS7" s="45" t="e">
        <f t="shared" ref="AS7:AS70" si="21">(AP7-AQ7)/ABS(AQ7)</f>
        <v>#VALUE!</v>
      </c>
      <c r="AT7" s="5" t="s">
        <v>72</v>
      </c>
      <c r="AU7" s="45" t="s">
        <v>72</v>
      </c>
      <c r="AV7" s="5" t="e">
        <f t="shared" ref="AV7:AV70" si="22">SUM(AT7,-AU7)</f>
        <v>#VALUE!</v>
      </c>
      <c r="AW7" s="45" t="e">
        <f t="shared" ref="AW7:AW70" si="23">(AT7-AU7)/ABS(AU7)</f>
        <v>#VALUE!</v>
      </c>
      <c r="AX7" s="60">
        <f t="shared" ref="AX7:AY38" si="24">SUM(B7,F7,J7,N7,R7,V7,Z7,AD7,AH7,AL7,AP7,AT7)</f>
        <v>4301</v>
      </c>
      <c r="AY7" s="8">
        <f t="shared" si="24"/>
        <v>4588</v>
      </c>
      <c r="AZ7" s="65">
        <f>SUM(AX7,-AY7)</f>
        <v>-287</v>
      </c>
      <c r="BA7" s="45">
        <f t="shared" ref="BA7:BA70" si="25">(AX7-AY7)/ABS(AY7)</f>
        <v>-6.2554489973844815E-2</v>
      </c>
    </row>
    <row r="8" spans="1:53" x14ac:dyDescent="0.25">
      <c r="A8" s="25" t="s">
        <v>86</v>
      </c>
      <c r="B8" s="5">
        <v>155</v>
      </c>
      <c r="C8" s="5">
        <v>165</v>
      </c>
      <c r="D8" s="5">
        <f t="shared" si="0"/>
        <v>-10</v>
      </c>
      <c r="E8" s="45">
        <f t="shared" si="1"/>
        <v>-6.0606060606060608E-2</v>
      </c>
      <c r="F8" s="5">
        <v>137</v>
      </c>
      <c r="G8" s="5">
        <v>132</v>
      </c>
      <c r="H8" s="5">
        <f t="shared" si="2"/>
        <v>5</v>
      </c>
      <c r="I8" s="45">
        <f t="shared" si="3"/>
        <v>3.787878787878788E-2</v>
      </c>
      <c r="J8" s="5">
        <v>218</v>
      </c>
      <c r="K8" s="5">
        <v>227</v>
      </c>
      <c r="L8" s="5">
        <f t="shared" si="4"/>
        <v>-9</v>
      </c>
      <c r="M8" s="45">
        <f t="shared" si="5"/>
        <v>-3.9647577092511016E-2</v>
      </c>
      <c r="N8" s="5">
        <v>277</v>
      </c>
      <c r="O8" s="5">
        <v>232</v>
      </c>
      <c r="P8" s="5">
        <f t="shared" si="6"/>
        <v>45</v>
      </c>
      <c r="Q8" s="45">
        <f t="shared" si="7"/>
        <v>0.19396551724137931</v>
      </c>
      <c r="R8" s="5">
        <v>154</v>
      </c>
      <c r="S8" s="5">
        <v>221</v>
      </c>
      <c r="T8" s="5">
        <f t="shared" si="8"/>
        <v>-67</v>
      </c>
      <c r="U8" s="45">
        <f t="shared" si="9"/>
        <v>-0.30316742081447962</v>
      </c>
      <c r="V8" s="5">
        <v>204</v>
      </c>
      <c r="W8" s="5">
        <v>180</v>
      </c>
      <c r="X8" s="5">
        <f t="shared" si="10"/>
        <v>24</v>
      </c>
      <c r="Y8" s="45">
        <f t="shared" si="11"/>
        <v>0.13333333333333333</v>
      </c>
      <c r="Z8" s="5">
        <v>225</v>
      </c>
      <c r="AA8" s="5">
        <v>229</v>
      </c>
      <c r="AB8" s="5">
        <f t="shared" si="12"/>
        <v>-4</v>
      </c>
      <c r="AC8" s="45">
        <f t="shared" si="13"/>
        <v>-1.7467248908296942E-2</v>
      </c>
      <c r="AD8" s="5">
        <v>218</v>
      </c>
      <c r="AE8" s="5">
        <v>201</v>
      </c>
      <c r="AF8" s="5">
        <f t="shared" si="14"/>
        <v>17</v>
      </c>
      <c r="AG8" s="45">
        <f t="shared" si="15"/>
        <v>8.45771144278607E-2</v>
      </c>
      <c r="AH8" s="5">
        <v>216</v>
      </c>
      <c r="AI8" s="5">
        <v>211</v>
      </c>
      <c r="AJ8" s="5">
        <f t="shared" si="16"/>
        <v>5</v>
      </c>
      <c r="AK8" s="45">
        <f t="shared" si="17"/>
        <v>2.3696682464454975E-2</v>
      </c>
      <c r="AL8" s="5" t="s">
        <v>72</v>
      </c>
      <c r="AM8" s="5" t="s">
        <v>72</v>
      </c>
      <c r="AN8" s="5" t="e">
        <f t="shared" si="18"/>
        <v>#VALUE!</v>
      </c>
      <c r="AO8" s="45" t="e">
        <f t="shared" si="19"/>
        <v>#VALUE!</v>
      </c>
      <c r="AP8" s="5" t="s">
        <v>72</v>
      </c>
      <c r="AQ8" s="5" t="s">
        <v>72</v>
      </c>
      <c r="AR8" s="5" t="e">
        <f t="shared" si="20"/>
        <v>#VALUE!</v>
      </c>
      <c r="AS8" s="45" t="e">
        <f t="shared" si="21"/>
        <v>#VALUE!</v>
      </c>
      <c r="AT8" s="5" t="s">
        <v>72</v>
      </c>
      <c r="AU8" s="45" t="s">
        <v>72</v>
      </c>
      <c r="AV8" s="5" t="e">
        <f t="shared" si="22"/>
        <v>#VALUE!</v>
      </c>
      <c r="AW8" s="45" t="e">
        <f t="shared" si="23"/>
        <v>#VALUE!</v>
      </c>
      <c r="AX8" s="60">
        <f t="shared" si="24"/>
        <v>1804</v>
      </c>
      <c r="AY8" s="8">
        <f t="shared" si="24"/>
        <v>1798</v>
      </c>
      <c r="AZ8" s="65">
        <f t="shared" ref="AZ8:AZ71" si="26">SUM(AX8,-AY8)</f>
        <v>6</v>
      </c>
      <c r="BA8" s="45">
        <f t="shared" si="25"/>
        <v>3.3370411568409346E-3</v>
      </c>
    </row>
    <row r="9" spans="1:53" x14ac:dyDescent="0.25">
      <c r="A9" s="25" t="s">
        <v>87</v>
      </c>
      <c r="B9" s="5">
        <v>98</v>
      </c>
      <c r="C9" s="5">
        <v>101</v>
      </c>
      <c r="D9" s="5">
        <f t="shared" si="0"/>
        <v>-3</v>
      </c>
      <c r="E9" s="45">
        <f t="shared" si="1"/>
        <v>-2.9702970297029702E-2</v>
      </c>
      <c r="F9" s="5">
        <v>118</v>
      </c>
      <c r="G9" s="5">
        <v>190</v>
      </c>
      <c r="H9" s="5">
        <f t="shared" si="2"/>
        <v>-72</v>
      </c>
      <c r="I9" s="45">
        <f t="shared" si="3"/>
        <v>-0.37894736842105264</v>
      </c>
      <c r="J9" s="5">
        <v>270</v>
      </c>
      <c r="K9" s="5">
        <v>251</v>
      </c>
      <c r="L9" s="5">
        <f t="shared" si="4"/>
        <v>19</v>
      </c>
      <c r="M9" s="45">
        <f t="shared" si="5"/>
        <v>7.5697211155378488E-2</v>
      </c>
      <c r="N9" s="5">
        <v>317</v>
      </c>
      <c r="O9" s="5">
        <v>294</v>
      </c>
      <c r="P9" s="5">
        <f t="shared" si="6"/>
        <v>23</v>
      </c>
      <c r="Q9" s="45">
        <f t="shared" si="7"/>
        <v>7.8231292517006806E-2</v>
      </c>
      <c r="R9" s="5">
        <v>254</v>
      </c>
      <c r="S9" s="5">
        <v>308</v>
      </c>
      <c r="T9" s="5">
        <f t="shared" si="8"/>
        <v>-54</v>
      </c>
      <c r="U9" s="45">
        <f t="shared" si="9"/>
        <v>-0.17532467532467533</v>
      </c>
      <c r="V9" s="5">
        <v>210</v>
      </c>
      <c r="W9" s="5">
        <v>166</v>
      </c>
      <c r="X9" s="5">
        <f t="shared" si="10"/>
        <v>44</v>
      </c>
      <c r="Y9" s="45">
        <f t="shared" si="11"/>
        <v>0.26506024096385544</v>
      </c>
      <c r="Z9" s="5">
        <v>165</v>
      </c>
      <c r="AA9" s="5">
        <v>218</v>
      </c>
      <c r="AB9" s="5">
        <f t="shared" si="12"/>
        <v>-53</v>
      </c>
      <c r="AC9" s="45">
        <f t="shared" si="13"/>
        <v>-0.24311926605504589</v>
      </c>
      <c r="AD9" s="5">
        <v>195</v>
      </c>
      <c r="AE9" s="5">
        <v>149</v>
      </c>
      <c r="AF9" s="5">
        <f t="shared" si="14"/>
        <v>46</v>
      </c>
      <c r="AG9" s="45">
        <f t="shared" si="15"/>
        <v>0.3087248322147651</v>
      </c>
      <c r="AH9" s="5">
        <v>159</v>
      </c>
      <c r="AI9" s="5">
        <v>160</v>
      </c>
      <c r="AJ9" s="5">
        <f t="shared" si="16"/>
        <v>-1</v>
      </c>
      <c r="AK9" s="45">
        <f t="shared" si="17"/>
        <v>-6.2500000000000003E-3</v>
      </c>
      <c r="AL9" s="5" t="s">
        <v>72</v>
      </c>
      <c r="AM9" s="5"/>
      <c r="AN9" s="5">
        <f t="shared" si="18"/>
        <v>0</v>
      </c>
      <c r="AO9" s="45" t="e">
        <f t="shared" si="19"/>
        <v>#VALUE!</v>
      </c>
      <c r="AP9" s="5" t="s">
        <v>72</v>
      </c>
      <c r="AQ9" s="5"/>
      <c r="AR9" s="5">
        <f t="shared" si="20"/>
        <v>0</v>
      </c>
      <c r="AS9" s="45" t="e">
        <f t="shared" si="21"/>
        <v>#VALUE!</v>
      </c>
      <c r="AT9" s="5" t="s">
        <v>72</v>
      </c>
      <c r="AU9" s="45" t="s">
        <v>72</v>
      </c>
      <c r="AV9" s="5" t="e">
        <f t="shared" si="22"/>
        <v>#VALUE!</v>
      </c>
      <c r="AW9" s="45" t="e">
        <f t="shared" si="23"/>
        <v>#VALUE!</v>
      </c>
      <c r="AX9" s="60">
        <f t="shared" si="24"/>
        <v>1786</v>
      </c>
      <c r="AY9" s="8">
        <f t="shared" si="24"/>
        <v>1837</v>
      </c>
      <c r="AZ9" s="65">
        <f t="shared" si="26"/>
        <v>-51</v>
      </c>
      <c r="BA9" s="45">
        <f t="shared" si="25"/>
        <v>-2.7762656505171474E-2</v>
      </c>
    </row>
    <row r="10" spans="1:53" x14ac:dyDescent="0.25">
      <c r="A10" s="25" t="s">
        <v>88</v>
      </c>
      <c r="B10" s="5">
        <v>531</v>
      </c>
      <c r="C10" s="5">
        <v>494</v>
      </c>
      <c r="D10" s="5">
        <f t="shared" si="0"/>
        <v>37</v>
      </c>
      <c r="E10" s="45">
        <f t="shared" si="1"/>
        <v>7.4898785425101214E-2</v>
      </c>
      <c r="F10" s="5">
        <v>600</v>
      </c>
      <c r="G10" s="5">
        <v>474</v>
      </c>
      <c r="H10" s="5">
        <f t="shared" si="2"/>
        <v>126</v>
      </c>
      <c r="I10" s="45">
        <f t="shared" si="3"/>
        <v>0.26582278481012656</v>
      </c>
      <c r="J10" s="5">
        <v>762</v>
      </c>
      <c r="K10" s="5">
        <v>582</v>
      </c>
      <c r="L10" s="5">
        <f t="shared" si="4"/>
        <v>180</v>
      </c>
      <c r="M10" s="45">
        <f t="shared" si="5"/>
        <v>0.30927835051546393</v>
      </c>
      <c r="N10" s="5">
        <v>739</v>
      </c>
      <c r="O10" s="5">
        <v>714</v>
      </c>
      <c r="P10" s="5">
        <f t="shared" si="6"/>
        <v>25</v>
      </c>
      <c r="Q10" s="45">
        <f t="shared" si="7"/>
        <v>3.5014005602240897E-2</v>
      </c>
      <c r="R10" s="5">
        <v>763</v>
      </c>
      <c r="S10" s="5">
        <v>709</v>
      </c>
      <c r="T10" s="5">
        <f t="shared" si="8"/>
        <v>54</v>
      </c>
      <c r="U10" s="45">
        <f t="shared" si="9"/>
        <v>7.6163610719322997E-2</v>
      </c>
      <c r="V10" s="5">
        <v>840</v>
      </c>
      <c r="W10" s="5">
        <v>889</v>
      </c>
      <c r="X10" s="5">
        <f t="shared" si="10"/>
        <v>-49</v>
      </c>
      <c r="Y10" s="45">
        <f t="shared" si="11"/>
        <v>-5.5118110236220472E-2</v>
      </c>
      <c r="Z10" s="5">
        <v>816</v>
      </c>
      <c r="AA10" s="5">
        <v>693</v>
      </c>
      <c r="AB10" s="5">
        <f t="shared" si="12"/>
        <v>123</v>
      </c>
      <c r="AC10" s="45">
        <f t="shared" si="13"/>
        <v>0.1774891774891775</v>
      </c>
      <c r="AD10" s="5">
        <v>619</v>
      </c>
      <c r="AE10" s="5">
        <v>539</v>
      </c>
      <c r="AF10" s="5">
        <f t="shared" si="14"/>
        <v>80</v>
      </c>
      <c r="AG10" s="45">
        <f t="shared" si="15"/>
        <v>0.14842300556586271</v>
      </c>
      <c r="AH10" s="5">
        <v>991</v>
      </c>
      <c r="AI10" s="5">
        <v>953</v>
      </c>
      <c r="AJ10" s="5">
        <f t="shared" si="16"/>
        <v>38</v>
      </c>
      <c r="AK10" s="45">
        <f t="shared" si="17"/>
        <v>3.9874081846799581E-2</v>
      </c>
      <c r="AL10" s="5" t="s">
        <v>72</v>
      </c>
      <c r="AM10" s="5"/>
      <c r="AN10" s="5">
        <f t="shared" si="18"/>
        <v>0</v>
      </c>
      <c r="AO10" s="45" t="e">
        <f t="shared" si="19"/>
        <v>#VALUE!</v>
      </c>
      <c r="AP10" s="5" t="s">
        <v>72</v>
      </c>
      <c r="AQ10" s="5"/>
      <c r="AR10" s="5">
        <f t="shared" si="20"/>
        <v>0</v>
      </c>
      <c r="AS10" s="45" t="e">
        <f t="shared" si="21"/>
        <v>#VALUE!</v>
      </c>
      <c r="AT10" s="5" t="s">
        <v>72</v>
      </c>
      <c r="AU10" s="45" t="s">
        <v>72</v>
      </c>
      <c r="AV10" s="5" t="e">
        <f t="shared" si="22"/>
        <v>#VALUE!</v>
      </c>
      <c r="AW10" s="45" t="e">
        <f t="shared" si="23"/>
        <v>#VALUE!</v>
      </c>
      <c r="AX10" s="60">
        <f t="shared" si="24"/>
        <v>6661</v>
      </c>
      <c r="AY10" s="8">
        <f t="shared" si="24"/>
        <v>6047</v>
      </c>
      <c r="AZ10" s="65">
        <f t="shared" si="26"/>
        <v>614</v>
      </c>
      <c r="BA10" s="45">
        <f t="shared" si="25"/>
        <v>0.10153795270382007</v>
      </c>
    </row>
    <row r="11" spans="1:53" x14ac:dyDescent="0.25">
      <c r="A11" s="72" t="s">
        <v>89</v>
      </c>
      <c r="B11" s="21">
        <v>1979</v>
      </c>
      <c r="C11" s="21">
        <v>1899</v>
      </c>
      <c r="D11" s="21">
        <f t="shared" si="0"/>
        <v>80</v>
      </c>
      <c r="E11" s="73">
        <f t="shared" si="1"/>
        <v>4.2127435492364404E-2</v>
      </c>
      <c r="F11" s="21">
        <v>1958</v>
      </c>
      <c r="G11" s="21">
        <v>2065</v>
      </c>
      <c r="H11" s="21">
        <f t="shared" si="2"/>
        <v>-107</v>
      </c>
      <c r="I11" s="73">
        <f t="shared" si="3"/>
        <v>-5.1815980629539952E-2</v>
      </c>
      <c r="J11" s="21">
        <v>2417</v>
      </c>
      <c r="K11" s="21">
        <v>2142</v>
      </c>
      <c r="L11" s="21">
        <f t="shared" si="4"/>
        <v>275</v>
      </c>
      <c r="M11" s="73">
        <f t="shared" si="5"/>
        <v>0.12838468720821661</v>
      </c>
      <c r="N11" s="21">
        <v>2531</v>
      </c>
      <c r="O11" s="21">
        <v>2829</v>
      </c>
      <c r="P11" s="21">
        <f t="shared" si="6"/>
        <v>-298</v>
      </c>
      <c r="Q11" s="73">
        <f t="shared" si="7"/>
        <v>-0.10533757511488158</v>
      </c>
      <c r="R11" s="21">
        <v>2483</v>
      </c>
      <c r="S11" s="21">
        <v>2745</v>
      </c>
      <c r="T11" s="21">
        <f t="shared" si="8"/>
        <v>-262</v>
      </c>
      <c r="U11" s="73">
        <f t="shared" si="9"/>
        <v>-9.5446265938069222E-2</v>
      </c>
      <c r="V11" s="21">
        <v>2436</v>
      </c>
      <c r="W11" s="21">
        <v>2520</v>
      </c>
      <c r="X11" s="21">
        <f t="shared" si="10"/>
        <v>-84</v>
      </c>
      <c r="Y11" s="73">
        <f t="shared" si="11"/>
        <v>-3.3333333333333333E-2</v>
      </c>
      <c r="Z11" s="21">
        <v>2442</v>
      </c>
      <c r="AA11" s="21">
        <v>2603</v>
      </c>
      <c r="AB11" s="21">
        <f t="shared" si="12"/>
        <v>-161</v>
      </c>
      <c r="AC11" s="73">
        <f t="shared" si="13"/>
        <v>-6.1851709565885517E-2</v>
      </c>
      <c r="AD11" s="21">
        <v>3204</v>
      </c>
      <c r="AE11" s="21">
        <v>2777</v>
      </c>
      <c r="AF11" s="21">
        <f t="shared" si="14"/>
        <v>427</v>
      </c>
      <c r="AG11" s="73">
        <f t="shared" si="15"/>
        <v>0.15376305365502341</v>
      </c>
      <c r="AH11" s="21">
        <v>2877</v>
      </c>
      <c r="AI11" s="21">
        <v>2909</v>
      </c>
      <c r="AJ11" s="21">
        <f t="shared" si="16"/>
        <v>-32</v>
      </c>
      <c r="AK11" s="73">
        <f t="shared" si="17"/>
        <v>-1.1000343760742524E-2</v>
      </c>
      <c r="AL11" s="21" t="s">
        <v>72</v>
      </c>
      <c r="AM11" s="21"/>
      <c r="AN11" s="21">
        <f t="shared" si="18"/>
        <v>0</v>
      </c>
      <c r="AO11" s="73" t="e">
        <f t="shared" si="19"/>
        <v>#VALUE!</v>
      </c>
      <c r="AP11" s="21" t="s">
        <v>72</v>
      </c>
      <c r="AQ11" s="21"/>
      <c r="AR11" s="21">
        <f t="shared" si="20"/>
        <v>0</v>
      </c>
      <c r="AS11" s="73" t="e">
        <f t="shared" si="21"/>
        <v>#VALUE!</v>
      </c>
      <c r="AT11" s="21" t="s">
        <v>72</v>
      </c>
      <c r="AU11" s="73" t="s">
        <v>72</v>
      </c>
      <c r="AV11" s="21" t="e">
        <f t="shared" si="22"/>
        <v>#VALUE!</v>
      </c>
      <c r="AW11" s="73" t="e">
        <f t="shared" si="23"/>
        <v>#VALUE!</v>
      </c>
      <c r="AX11" s="74">
        <f t="shared" si="24"/>
        <v>22327</v>
      </c>
      <c r="AY11" s="35">
        <f t="shared" si="24"/>
        <v>22489</v>
      </c>
      <c r="AZ11" s="75">
        <f t="shared" si="26"/>
        <v>-162</v>
      </c>
      <c r="BA11" s="73">
        <f t="shared" si="25"/>
        <v>-7.2035217217306241E-3</v>
      </c>
    </row>
    <row r="12" spans="1:53" x14ac:dyDescent="0.25">
      <c r="A12" s="72" t="s">
        <v>90</v>
      </c>
      <c r="B12" s="21">
        <v>1884</v>
      </c>
      <c r="C12" s="21">
        <v>2349</v>
      </c>
      <c r="D12" s="21">
        <f t="shared" si="0"/>
        <v>-465</v>
      </c>
      <c r="E12" s="73">
        <f t="shared" si="1"/>
        <v>-0.19795657726692209</v>
      </c>
      <c r="F12" s="21">
        <v>1961</v>
      </c>
      <c r="G12" s="21">
        <v>1875</v>
      </c>
      <c r="H12" s="21">
        <f t="shared" si="2"/>
        <v>86</v>
      </c>
      <c r="I12" s="73">
        <f t="shared" si="3"/>
        <v>4.5866666666666667E-2</v>
      </c>
      <c r="J12" s="21">
        <v>2841</v>
      </c>
      <c r="K12" s="21">
        <v>2960</v>
      </c>
      <c r="L12" s="21">
        <f t="shared" si="4"/>
        <v>-119</v>
      </c>
      <c r="M12" s="73">
        <f t="shared" si="5"/>
        <v>-4.0202702702702701E-2</v>
      </c>
      <c r="N12" s="21">
        <v>3313</v>
      </c>
      <c r="O12" s="21">
        <v>3814</v>
      </c>
      <c r="P12" s="21">
        <f t="shared" si="6"/>
        <v>-501</v>
      </c>
      <c r="Q12" s="73">
        <f t="shared" si="7"/>
        <v>-0.1313581541688516</v>
      </c>
      <c r="R12" s="21">
        <v>2444</v>
      </c>
      <c r="S12" s="21">
        <v>2784</v>
      </c>
      <c r="T12" s="21">
        <f t="shared" si="8"/>
        <v>-340</v>
      </c>
      <c r="U12" s="73">
        <f t="shared" si="9"/>
        <v>-0.1221264367816092</v>
      </c>
      <c r="V12" s="21">
        <v>2380</v>
      </c>
      <c r="W12" s="21">
        <v>2380</v>
      </c>
      <c r="X12" s="21">
        <f t="shared" si="10"/>
        <v>0</v>
      </c>
      <c r="Y12" s="73">
        <f t="shared" si="11"/>
        <v>0</v>
      </c>
      <c r="Z12" s="21">
        <v>2181</v>
      </c>
      <c r="AA12" s="21">
        <v>2092</v>
      </c>
      <c r="AB12" s="21">
        <f t="shared" si="12"/>
        <v>89</v>
      </c>
      <c r="AC12" s="73">
        <f t="shared" si="13"/>
        <v>4.2543021032504777E-2</v>
      </c>
      <c r="AD12" s="21">
        <v>1954</v>
      </c>
      <c r="AE12" s="21">
        <v>1692</v>
      </c>
      <c r="AF12" s="21">
        <f t="shared" si="14"/>
        <v>262</v>
      </c>
      <c r="AG12" s="73">
        <f t="shared" si="15"/>
        <v>0.15484633569739953</v>
      </c>
      <c r="AH12" s="21">
        <v>2576</v>
      </c>
      <c r="AI12" s="21">
        <v>2217</v>
      </c>
      <c r="AJ12" s="21">
        <f t="shared" si="16"/>
        <v>359</v>
      </c>
      <c r="AK12" s="73">
        <f t="shared" si="17"/>
        <v>0.16193053676138927</v>
      </c>
      <c r="AL12" s="21" t="s">
        <v>72</v>
      </c>
      <c r="AM12" s="21"/>
      <c r="AN12" s="21">
        <f t="shared" si="18"/>
        <v>0</v>
      </c>
      <c r="AO12" s="73" t="e">
        <f t="shared" si="19"/>
        <v>#VALUE!</v>
      </c>
      <c r="AP12" s="21" t="s">
        <v>72</v>
      </c>
      <c r="AQ12" s="21"/>
      <c r="AR12" s="21">
        <f t="shared" si="20"/>
        <v>0</v>
      </c>
      <c r="AS12" s="73" t="e">
        <f t="shared" si="21"/>
        <v>#VALUE!</v>
      </c>
      <c r="AT12" s="21" t="s">
        <v>72</v>
      </c>
      <c r="AU12" s="73" t="s">
        <v>72</v>
      </c>
      <c r="AV12" s="21" t="e">
        <f t="shared" si="22"/>
        <v>#VALUE!</v>
      </c>
      <c r="AW12" s="73" t="e">
        <f t="shared" si="23"/>
        <v>#VALUE!</v>
      </c>
      <c r="AX12" s="74">
        <f t="shared" si="24"/>
        <v>21534</v>
      </c>
      <c r="AY12" s="35">
        <f t="shared" si="24"/>
        <v>22163</v>
      </c>
      <c r="AZ12" s="75">
        <f t="shared" si="26"/>
        <v>-629</v>
      </c>
      <c r="BA12" s="73">
        <f t="shared" si="25"/>
        <v>-2.8380634390651086E-2</v>
      </c>
    </row>
    <row r="13" spans="1:53" x14ac:dyDescent="0.25">
      <c r="A13" s="25" t="s">
        <v>91</v>
      </c>
      <c r="B13" s="5">
        <v>650</v>
      </c>
      <c r="C13" s="5">
        <v>665</v>
      </c>
      <c r="D13" s="5">
        <f t="shared" si="0"/>
        <v>-15</v>
      </c>
      <c r="E13" s="45">
        <f t="shared" si="1"/>
        <v>-2.2556390977443608E-2</v>
      </c>
      <c r="F13" s="5">
        <v>644</v>
      </c>
      <c r="G13" s="5">
        <v>814</v>
      </c>
      <c r="H13" s="5">
        <f t="shared" si="2"/>
        <v>-170</v>
      </c>
      <c r="I13" s="45">
        <f t="shared" si="3"/>
        <v>-0.20884520884520885</v>
      </c>
      <c r="J13" s="5">
        <v>864</v>
      </c>
      <c r="K13" s="5">
        <v>1002</v>
      </c>
      <c r="L13" s="5">
        <f t="shared" si="4"/>
        <v>-138</v>
      </c>
      <c r="M13" s="45">
        <f t="shared" si="5"/>
        <v>-0.1377245508982036</v>
      </c>
      <c r="N13" s="5">
        <v>1150</v>
      </c>
      <c r="O13" s="5">
        <v>1234</v>
      </c>
      <c r="P13" s="5">
        <f t="shared" si="6"/>
        <v>-84</v>
      </c>
      <c r="Q13" s="45">
        <f t="shared" si="7"/>
        <v>-6.8071312803889783E-2</v>
      </c>
      <c r="R13" s="5">
        <v>864</v>
      </c>
      <c r="S13" s="5">
        <v>1033</v>
      </c>
      <c r="T13" s="5">
        <f t="shared" si="8"/>
        <v>-169</v>
      </c>
      <c r="U13" s="45">
        <f t="shared" si="9"/>
        <v>-0.16360116166505323</v>
      </c>
      <c r="V13" s="5">
        <v>813</v>
      </c>
      <c r="W13" s="5">
        <v>823</v>
      </c>
      <c r="X13" s="5">
        <f t="shared" si="10"/>
        <v>-10</v>
      </c>
      <c r="Y13" s="45">
        <f t="shared" si="11"/>
        <v>-1.2150668286755772E-2</v>
      </c>
      <c r="Z13" s="5">
        <v>772</v>
      </c>
      <c r="AA13" s="5">
        <v>900</v>
      </c>
      <c r="AB13" s="5">
        <f t="shared" si="12"/>
        <v>-128</v>
      </c>
      <c r="AC13" s="45">
        <f t="shared" si="13"/>
        <v>-0.14222222222222222</v>
      </c>
      <c r="AD13" s="5">
        <v>849</v>
      </c>
      <c r="AE13" s="5">
        <v>711</v>
      </c>
      <c r="AF13" s="5">
        <f t="shared" si="14"/>
        <v>138</v>
      </c>
      <c r="AG13" s="45">
        <f t="shared" si="15"/>
        <v>0.1940928270042194</v>
      </c>
      <c r="AH13" s="5">
        <v>936</v>
      </c>
      <c r="AI13" s="5">
        <v>963</v>
      </c>
      <c r="AJ13" s="27">
        <f t="shared" si="16"/>
        <v>-27</v>
      </c>
      <c r="AK13" s="45">
        <f t="shared" si="17"/>
        <v>-2.8037383177570093E-2</v>
      </c>
      <c r="AL13" s="5" t="s">
        <v>72</v>
      </c>
      <c r="AM13" s="5"/>
      <c r="AN13" s="5">
        <f t="shared" si="18"/>
        <v>0</v>
      </c>
      <c r="AO13" s="45" t="e">
        <f t="shared" si="19"/>
        <v>#VALUE!</v>
      </c>
      <c r="AP13" s="5" t="s">
        <v>72</v>
      </c>
      <c r="AQ13" s="5"/>
      <c r="AR13" s="5">
        <f t="shared" si="20"/>
        <v>0</v>
      </c>
      <c r="AS13" s="45" t="e">
        <f t="shared" si="21"/>
        <v>#VALUE!</v>
      </c>
      <c r="AT13" s="5" t="s">
        <v>72</v>
      </c>
      <c r="AU13" s="45" t="s">
        <v>72</v>
      </c>
      <c r="AV13" s="5" t="e">
        <f t="shared" si="22"/>
        <v>#VALUE!</v>
      </c>
      <c r="AW13" s="45" t="e">
        <f t="shared" si="23"/>
        <v>#VALUE!</v>
      </c>
      <c r="AX13" s="60">
        <f t="shared" si="24"/>
        <v>7542</v>
      </c>
      <c r="AY13" s="8">
        <f t="shared" si="24"/>
        <v>8145</v>
      </c>
      <c r="AZ13" s="65">
        <f t="shared" si="26"/>
        <v>-603</v>
      </c>
      <c r="BA13" s="45">
        <f t="shared" si="25"/>
        <v>-7.4033149171270712E-2</v>
      </c>
    </row>
    <row r="14" spans="1:53" x14ac:dyDescent="0.25">
      <c r="A14" s="72" t="s">
        <v>92</v>
      </c>
      <c r="B14" s="21">
        <v>3174</v>
      </c>
      <c r="C14" s="21">
        <v>3649</v>
      </c>
      <c r="D14" s="21">
        <f t="shared" si="0"/>
        <v>-475</v>
      </c>
      <c r="E14" s="73">
        <f t="shared" si="1"/>
        <v>-0.13017265004110715</v>
      </c>
      <c r="F14" s="21">
        <v>3454</v>
      </c>
      <c r="G14" s="21">
        <v>3118</v>
      </c>
      <c r="H14" s="21">
        <f t="shared" si="2"/>
        <v>336</v>
      </c>
      <c r="I14" s="73">
        <f t="shared" si="3"/>
        <v>0.1077613855035279</v>
      </c>
      <c r="J14" s="21">
        <v>4610</v>
      </c>
      <c r="K14" s="21">
        <v>4898</v>
      </c>
      <c r="L14" s="21">
        <f t="shared" si="4"/>
        <v>-288</v>
      </c>
      <c r="M14" s="73">
        <f t="shared" si="5"/>
        <v>-5.8799510004083302E-2</v>
      </c>
      <c r="N14" s="21">
        <v>5980</v>
      </c>
      <c r="O14" s="21">
        <v>5723</v>
      </c>
      <c r="P14" s="21">
        <f t="shared" si="6"/>
        <v>257</v>
      </c>
      <c r="Q14" s="73">
        <f t="shared" si="7"/>
        <v>4.4906517560719901E-2</v>
      </c>
      <c r="R14" s="21">
        <v>4349</v>
      </c>
      <c r="S14" s="21">
        <v>5268</v>
      </c>
      <c r="T14" s="21">
        <f t="shared" si="8"/>
        <v>-919</v>
      </c>
      <c r="U14" s="73">
        <f t="shared" si="9"/>
        <v>-0.17444950645406226</v>
      </c>
      <c r="V14" s="21">
        <v>4816</v>
      </c>
      <c r="W14" s="21">
        <v>5006</v>
      </c>
      <c r="X14" s="21">
        <f t="shared" si="10"/>
        <v>-190</v>
      </c>
      <c r="Y14" s="73">
        <f t="shared" si="11"/>
        <v>-3.7954454654414702E-2</v>
      </c>
      <c r="Z14" s="21">
        <v>4164</v>
      </c>
      <c r="AA14" s="21">
        <v>4160</v>
      </c>
      <c r="AB14" s="21">
        <f t="shared" si="12"/>
        <v>4</v>
      </c>
      <c r="AC14" s="73">
        <f t="shared" si="13"/>
        <v>9.6153846153846159E-4</v>
      </c>
      <c r="AD14" s="21">
        <v>5125</v>
      </c>
      <c r="AE14" s="21">
        <v>4526</v>
      </c>
      <c r="AF14" s="21">
        <f t="shared" si="14"/>
        <v>599</v>
      </c>
      <c r="AG14" s="73">
        <f t="shared" si="15"/>
        <v>0.13234644277507734</v>
      </c>
      <c r="AH14" s="21">
        <v>5104</v>
      </c>
      <c r="AI14" s="21">
        <v>4407</v>
      </c>
      <c r="AJ14" s="21">
        <f t="shared" si="16"/>
        <v>697</v>
      </c>
      <c r="AK14" s="73">
        <f t="shared" si="17"/>
        <v>0.15815747674154754</v>
      </c>
      <c r="AL14" s="21" t="s">
        <v>72</v>
      </c>
      <c r="AM14" s="21"/>
      <c r="AN14" s="21">
        <f t="shared" si="18"/>
        <v>0</v>
      </c>
      <c r="AO14" s="73" t="e">
        <f t="shared" si="19"/>
        <v>#VALUE!</v>
      </c>
      <c r="AP14" s="21" t="s">
        <v>72</v>
      </c>
      <c r="AQ14" s="21"/>
      <c r="AR14" s="21">
        <f t="shared" si="20"/>
        <v>0</v>
      </c>
      <c r="AS14" s="73" t="e">
        <f t="shared" si="21"/>
        <v>#VALUE!</v>
      </c>
      <c r="AT14" s="21" t="s">
        <v>72</v>
      </c>
      <c r="AU14" s="73" t="s">
        <v>72</v>
      </c>
      <c r="AV14" s="21" t="e">
        <f t="shared" si="22"/>
        <v>#VALUE!</v>
      </c>
      <c r="AW14" s="73" t="e">
        <f t="shared" si="23"/>
        <v>#VALUE!</v>
      </c>
      <c r="AX14" s="74">
        <f t="shared" si="24"/>
        <v>40776</v>
      </c>
      <c r="AY14" s="35">
        <f t="shared" si="24"/>
        <v>40755</v>
      </c>
      <c r="AZ14" s="75">
        <f t="shared" si="26"/>
        <v>21</v>
      </c>
      <c r="BA14" s="73">
        <f t="shared" si="25"/>
        <v>5.1527419948472575E-4</v>
      </c>
    </row>
    <row r="15" spans="1:53" x14ac:dyDescent="0.25">
      <c r="A15" s="72" t="s">
        <v>93</v>
      </c>
      <c r="B15" s="21">
        <v>3563</v>
      </c>
      <c r="C15" s="21">
        <v>3129</v>
      </c>
      <c r="D15" s="21">
        <f t="shared" si="0"/>
        <v>434</v>
      </c>
      <c r="E15" s="73">
        <f t="shared" si="1"/>
        <v>0.13870246085011187</v>
      </c>
      <c r="F15" s="21">
        <v>3305</v>
      </c>
      <c r="G15" s="21">
        <v>3277</v>
      </c>
      <c r="H15" s="21">
        <f t="shared" si="2"/>
        <v>28</v>
      </c>
      <c r="I15" s="73">
        <f t="shared" si="3"/>
        <v>8.544400366188587E-3</v>
      </c>
      <c r="J15" s="21">
        <v>3949</v>
      </c>
      <c r="K15" s="21">
        <v>3243</v>
      </c>
      <c r="L15" s="21">
        <f t="shared" si="4"/>
        <v>706</v>
      </c>
      <c r="M15" s="73">
        <f t="shared" si="5"/>
        <v>0.21769966080789394</v>
      </c>
      <c r="N15" s="21">
        <v>3101</v>
      </c>
      <c r="O15" s="21">
        <v>2780</v>
      </c>
      <c r="P15" s="21">
        <f t="shared" si="6"/>
        <v>321</v>
      </c>
      <c r="Q15" s="73">
        <f t="shared" si="7"/>
        <v>0.11546762589928057</v>
      </c>
      <c r="R15" s="21">
        <v>3179</v>
      </c>
      <c r="S15" s="21">
        <v>2826</v>
      </c>
      <c r="T15" s="21">
        <f t="shared" si="8"/>
        <v>353</v>
      </c>
      <c r="U15" s="73">
        <f t="shared" si="9"/>
        <v>0.12491153573956122</v>
      </c>
      <c r="V15" s="21">
        <v>3327</v>
      </c>
      <c r="W15" s="21">
        <v>2779</v>
      </c>
      <c r="X15" s="21">
        <f t="shared" si="10"/>
        <v>548</v>
      </c>
      <c r="Y15" s="73">
        <f t="shared" si="11"/>
        <v>0.19719323497661029</v>
      </c>
      <c r="Z15" s="21">
        <v>3029</v>
      </c>
      <c r="AA15" s="21">
        <v>3271</v>
      </c>
      <c r="AB15" s="21">
        <f t="shared" si="12"/>
        <v>-242</v>
      </c>
      <c r="AC15" s="73">
        <f t="shared" si="13"/>
        <v>-7.3983491287068173E-2</v>
      </c>
      <c r="AD15" s="21">
        <v>2473</v>
      </c>
      <c r="AE15" s="21">
        <v>2609</v>
      </c>
      <c r="AF15" s="21">
        <f t="shared" si="14"/>
        <v>-136</v>
      </c>
      <c r="AG15" s="73">
        <f t="shared" si="15"/>
        <v>-5.2127251820620925E-2</v>
      </c>
      <c r="AH15" s="21">
        <v>2927</v>
      </c>
      <c r="AI15" s="21">
        <v>3103</v>
      </c>
      <c r="AJ15" s="21">
        <f t="shared" si="16"/>
        <v>-176</v>
      </c>
      <c r="AK15" s="73">
        <f t="shared" si="17"/>
        <v>-5.6719303899452143E-2</v>
      </c>
      <c r="AL15" s="21" t="s">
        <v>72</v>
      </c>
      <c r="AM15" s="21"/>
      <c r="AN15" s="21">
        <f t="shared" si="18"/>
        <v>0</v>
      </c>
      <c r="AO15" s="73" t="e">
        <f t="shared" si="19"/>
        <v>#VALUE!</v>
      </c>
      <c r="AP15" s="21" t="s">
        <v>72</v>
      </c>
      <c r="AQ15" s="21"/>
      <c r="AR15" s="21">
        <f t="shared" si="20"/>
        <v>0</v>
      </c>
      <c r="AS15" s="73" t="e">
        <f t="shared" si="21"/>
        <v>#VALUE!</v>
      </c>
      <c r="AT15" s="21" t="s">
        <v>72</v>
      </c>
      <c r="AU15" s="73" t="s">
        <v>72</v>
      </c>
      <c r="AV15" s="21" t="e">
        <f t="shared" si="22"/>
        <v>#VALUE!</v>
      </c>
      <c r="AW15" s="73" t="e">
        <f t="shared" si="23"/>
        <v>#VALUE!</v>
      </c>
      <c r="AX15" s="74">
        <f t="shared" si="24"/>
        <v>28853</v>
      </c>
      <c r="AY15" s="35">
        <f t="shared" si="24"/>
        <v>27017</v>
      </c>
      <c r="AZ15" s="75">
        <f t="shared" si="26"/>
        <v>1836</v>
      </c>
      <c r="BA15" s="73">
        <f t="shared" si="25"/>
        <v>6.7957212125698635E-2</v>
      </c>
    </row>
    <row r="16" spans="1:53" x14ac:dyDescent="0.25">
      <c r="A16" s="72" t="s">
        <v>94</v>
      </c>
      <c r="B16" s="21">
        <v>6331</v>
      </c>
      <c r="C16" s="21">
        <v>6263</v>
      </c>
      <c r="D16" s="21">
        <f t="shared" si="0"/>
        <v>68</v>
      </c>
      <c r="E16" s="73">
        <f t="shared" si="1"/>
        <v>1.0857416573527064E-2</v>
      </c>
      <c r="F16" s="21">
        <v>6689</v>
      </c>
      <c r="G16" s="21">
        <v>6385</v>
      </c>
      <c r="H16" s="21">
        <f t="shared" si="2"/>
        <v>304</v>
      </c>
      <c r="I16" s="73">
        <f t="shared" si="3"/>
        <v>4.76115896632733E-2</v>
      </c>
      <c r="J16" s="21">
        <v>9143</v>
      </c>
      <c r="K16" s="21">
        <v>7383</v>
      </c>
      <c r="L16" s="21">
        <f t="shared" si="4"/>
        <v>1760</v>
      </c>
      <c r="M16" s="73">
        <f t="shared" si="5"/>
        <v>0.23838548015711769</v>
      </c>
      <c r="N16" s="21">
        <v>8844</v>
      </c>
      <c r="O16" s="21">
        <v>9584</v>
      </c>
      <c r="P16" s="21">
        <f t="shared" si="6"/>
        <v>-740</v>
      </c>
      <c r="Q16" s="73">
        <f t="shared" si="7"/>
        <v>-7.7212020033388978E-2</v>
      </c>
      <c r="R16" s="21">
        <v>7649</v>
      </c>
      <c r="S16" s="21">
        <v>8488</v>
      </c>
      <c r="T16" s="21">
        <f t="shared" si="8"/>
        <v>-839</v>
      </c>
      <c r="U16" s="73">
        <f t="shared" si="9"/>
        <v>-9.8845428840716301E-2</v>
      </c>
      <c r="V16" s="21">
        <v>9543</v>
      </c>
      <c r="W16" s="21">
        <v>9085</v>
      </c>
      <c r="X16" s="21">
        <f t="shared" si="10"/>
        <v>458</v>
      </c>
      <c r="Y16" s="73">
        <f t="shared" si="11"/>
        <v>5.041276829939461E-2</v>
      </c>
      <c r="Z16" s="21">
        <v>8687</v>
      </c>
      <c r="AA16" s="21">
        <v>9183</v>
      </c>
      <c r="AB16" s="21">
        <f t="shared" si="12"/>
        <v>-496</v>
      </c>
      <c r="AC16" s="73">
        <f t="shared" si="13"/>
        <v>-5.4012849831209846E-2</v>
      </c>
      <c r="AD16" s="21">
        <v>8716</v>
      </c>
      <c r="AE16" s="21">
        <v>6990</v>
      </c>
      <c r="AF16" s="21">
        <f t="shared" si="14"/>
        <v>1726</v>
      </c>
      <c r="AG16" s="73">
        <f t="shared" si="15"/>
        <v>0.24692417739628039</v>
      </c>
      <c r="AH16" s="21">
        <v>7568</v>
      </c>
      <c r="AI16" s="21">
        <v>6772</v>
      </c>
      <c r="AJ16" s="21">
        <f t="shared" si="16"/>
        <v>796</v>
      </c>
      <c r="AK16" s="73">
        <f t="shared" si="17"/>
        <v>0.11754282339043119</v>
      </c>
      <c r="AL16" s="21" t="s">
        <v>72</v>
      </c>
      <c r="AM16" s="21"/>
      <c r="AN16" s="21">
        <f t="shared" si="18"/>
        <v>0</v>
      </c>
      <c r="AO16" s="73" t="e">
        <f t="shared" si="19"/>
        <v>#VALUE!</v>
      </c>
      <c r="AP16" s="21" t="s">
        <v>72</v>
      </c>
      <c r="AQ16" s="21"/>
      <c r="AR16" s="21">
        <f t="shared" si="20"/>
        <v>0</v>
      </c>
      <c r="AS16" s="73" t="e">
        <f t="shared" si="21"/>
        <v>#VALUE!</v>
      </c>
      <c r="AT16" s="21" t="s">
        <v>72</v>
      </c>
      <c r="AU16" s="73" t="s">
        <v>72</v>
      </c>
      <c r="AV16" s="21" t="e">
        <f t="shared" si="22"/>
        <v>#VALUE!</v>
      </c>
      <c r="AW16" s="73" t="e">
        <f t="shared" si="23"/>
        <v>#VALUE!</v>
      </c>
      <c r="AX16" s="74">
        <f t="shared" si="24"/>
        <v>73170</v>
      </c>
      <c r="AY16" s="35">
        <f t="shared" si="24"/>
        <v>70133</v>
      </c>
      <c r="AZ16" s="75">
        <f t="shared" si="26"/>
        <v>3037</v>
      </c>
      <c r="BA16" s="73">
        <f t="shared" si="25"/>
        <v>4.3303437753981718E-2</v>
      </c>
    </row>
    <row r="17" spans="1:53" x14ac:dyDescent="0.25">
      <c r="A17" s="25" t="s">
        <v>95</v>
      </c>
      <c r="B17" s="5">
        <v>497</v>
      </c>
      <c r="C17" s="5">
        <v>503</v>
      </c>
      <c r="D17" s="5">
        <f t="shared" si="0"/>
        <v>-6</v>
      </c>
      <c r="E17" s="45">
        <f t="shared" si="1"/>
        <v>-1.1928429423459244E-2</v>
      </c>
      <c r="F17" s="5">
        <v>431</v>
      </c>
      <c r="G17" s="5">
        <v>490</v>
      </c>
      <c r="H17" s="5">
        <f t="shared" si="2"/>
        <v>-59</v>
      </c>
      <c r="I17" s="45">
        <f t="shared" si="3"/>
        <v>-0.12040816326530612</v>
      </c>
      <c r="J17" s="5">
        <v>656</v>
      </c>
      <c r="K17" s="5">
        <v>716</v>
      </c>
      <c r="L17" s="5">
        <f t="shared" si="4"/>
        <v>-60</v>
      </c>
      <c r="M17" s="45">
        <f t="shared" si="5"/>
        <v>-8.3798882681564241E-2</v>
      </c>
      <c r="N17" s="5">
        <v>1106</v>
      </c>
      <c r="O17" s="5">
        <v>1153</v>
      </c>
      <c r="P17" s="5">
        <f t="shared" si="6"/>
        <v>-47</v>
      </c>
      <c r="Q17" s="45">
        <f t="shared" si="7"/>
        <v>-4.0763226366001735E-2</v>
      </c>
      <c r="R17" s="5">
        <v>633</v>
      </c>
      <c r="S17" s="5">
        <v>779</v>
      </c>
      <c r="T17" s="5">
        <f t="shared" si="8"/>
        <v>-146</v>
      </c>
      <c r="U17" s="45">
        <f t="shared" si="9"/>
        <v>-0.18741976893453144</v>
      </c>
      <c r="V17" s="5">
        <v>615</v>
      </c>
      <c r="W17" s="5">
        <v>788</v>
      </c>
      <c r="X17" s="5">
        <f t="shared" si="10"/>
        <v>-173</v>
      </c>
      <c r="Y17" s="45">
        <f t="shared" si="11"/>
        <v>-0.21954314720812182</v>
      </c>
      <c r="Z17" s="5">
        <v>619</v>
      </c>
      <c r="AA17" s="5">
        <v>667</v>
      </c>
      <c r="AB17" s="5">
        <f t="shared" si="12"/>
        <v>-48</v>
      </c>
      <c r="AC17" s="45">
        <f t="shared" si="13"/>
        <v>-7.1964017991004492E-2</v>
      </c>
      <c r="AD17" s="5">
        <v>846</v>
      </c>
      <c r="AE17" s="5">
        <v>795</v>
      </c>
      <c r="AF17" s="5">
        <f t="shared" si="14"/>
        <v>51</v>
      </c>
      <c r="AG17" s="45">
        <f t="shared" si="15"/>
        <v>6.4150943396226415E-2</v>
      </c>
      <c r="AH17" s="5">
        <v>849</v>
      </c>
      <c r="AI17" s="5">
        <v>746</v>
      </c>
      <c r="AJ17" s="5">
        <f t="shared" si="16"/>
        <v>103</v>
      </c>
      <c r="AK17" s="45">
        <f t="shared" si="17"/>
        <v>0.13806970509383379</v>
      </c>
      <c r="AL17" s="5" t="s">
        <v>72</v>
      </c>
      <c r="AM17" s="5"/>
      <c r="AN17" s="5">
        <f t="shared" si="18"/>
        <v>0</v>
      </c>
      <c r="AO17" s="45" t="e">
        <f t="shared" si="19"/>
        <v>#VALUE!</v>
      </c>
      <c r="AP17" s="5" t="s">
        <v>72</v>
      </c>
      <c r="AQ17" s="5"/>
      <c r="AR17" s="5">
        <f t="shared" si="20"/>
        <v>0</v>
      </c>
      <c r="AS17" s="45" t="e">
        <f t="shared" si="21"/>
        <v>#VALUE!</v>
      </c>
      <c r="AT17" s="5" t="s">
        <v>72</v>
      </c>
      <c r="AU17" s="45" t="s">
        <v>72</v>
      </c>
      <c r="AV17" s="5" t="e">
        <f t="shared" si="22"/>
        <v>#VALUE!</v>
      </c>
      <c r="AW17" s="45" t="e">
        <f t="shared" si="23"/>
        <v>#VALUE!</v>
      </c>
      <c r="AX17" s="60">
        <f t="shared" si="24"/>
        <v>6252</v>
      </c>
      <c r="AY17" s="8">
        <f t="shared" si="24"/>
        <v>6637</v>
      </c>
      <c r="AZ17" s="65">
        <f t="shared" si="26"/>
        <v>-385</v>
      </c>
      <c r="BA17" s="45">
        <f t="shared" si="25"/>
        <v>-5.8008136206117222E-2</v>
      </c>
    </row>
    <row r="18" spans="1:53" x14ac:dyDescent="0.25">
      <c r="A18" s="25" t="s">
        <v>96</v>
      </c>
      <c r="B18" s="5">
        <v>78</v>
      </c>
      <c r="C18" s="5">
        <v>53</v>
      </c>
      <c r="D18" s="5">
        <f t="shared" si="0"/>
        <v>25</v>
      </c>
      <c r="E18" s="45">
        <f t="shared" si="1"/>
        <v>0.47169811320754718</v>
      </c>
      <c r="F18" s="5">
        <v>50</v>
      </c>
      <c r="G18" s="5">
        <v>62</v>
      </c>
      <c r="H18" s="5">
        <f t="shared" si="2"/>
        <v>-12</v>
      </c>
      <c r="I18" s="45">
        <f t="shared" si="3"/>
        <v>-0.19354838709677419</v>
      </c>
      <c r="J18" s="5">
        <v>71</v>
      </c>
      <c r="K18" s="5">
        <v>67</v>
      </c>
      <c r="L18" s="5">
        <f t="shared" si="4"/>
        <v>4</v>
      </c>
      <c r="M18" s="45">
        <f t="shared" si="5"/>
        <v>5.9701492537313432E-2</v>
      </c>
      <c r="N18" s="5">
        <v>146</v>
      </c>
      <c r="O18" s="5">
        <v>89</v>
      </c>
      <c r="P18" s="5">
        <f t="shared" si="6"/>
        <v>57</v>
      </c>
      <c r="Q18" s="45">
        <f t="shared" si="7"/>
        <v>0.6404494382022472</v>
      </c>
      <c r="R18" s="5">
        <v>89</v>
      </c>
      <c r="S18" s="5">
        <v>89</v>
      </c>
      <c r="T18" s="5">
        <f t="shared" si="8"/>
        <v>0</v>
      </c>
      <c r="U18" s="45">
        <f t="shared" si="9"/>
        <v>0</v>
      </c>
      <c r="V18" s="5">
        <v>86</v>
      </c>
      <c r="W18" s="5">
        <v>61</v>
      </c>
      <c r="X18" s="5">
        <f t="shared" si="10"/>
        <v>25</v>
      </c>
      <c r="Y18" s="45">
        <f t="shared" si="11"/>
        <v>0.4098360655737705</v>
      </c>
      <c r="Z18" s="5">
        <v>112</v>
      </c>
      <c r="AA18" s="5">
        <v>72</v>
      </c>
      <c r="AB18" s="5">
        <f t="shared" si="12"/>
        <v>40</v>
      </c>
      <c r="AC18" s="45">
        <f t="shared" si="13"/>
        <v>0.55555555555555558</v>
      </c>
      <c r="AD18" s="5">
        <v>105</v>
      </c>
      <c r="AE18" s="5">
        <v>154</v>
      </c>
      <c r="AF18" s="5">
        <f t="shared" si="14"/>
        <v>-49</v>
      </c>
      <c r="AG18" s="45">
        <f t="shared" si="15"/>
        <v>-0.31818181818181818</v>
      </c>
      <c r="AH18" s="5">
        <v>132</v>
      </c>
      <c r="AI18" s="5">
        <v>80</v>
      </c>
      <c r="AJ18" s="5">
        <f t="shared" si="16"/>
        <v>52</v>
      </c>
      <c r="AK18" s="45">
        <f t="shared" si="17"/>
        <v>0.65</v>
      </c>
      <c r="AL18" s="5" t="s">
        <v>72</v>
      </c>
      <c r="AM18" s="5"/>
      <c r="AN18" s="5">
        <f t="shared" si="18"/>
        <v>0</v>
      </c>
      <c r="AO18" s="45" t="e">
        <f t="shared" si="19"/>
        <v>#VALUE!</v>
      </c>
      <c r="AP18" s="5" t="s">
        <v>72</v>
      </c>
      <c r="AQ18" s="5"/>
      <c r="AR18" s="5">
        <f t="shared" si="20"/>
        <v>0</v>
      </c>
      <c r="AS18" s="45" t="e">
        <f t="shared" si="21"/>
        <v>#VALUE!</v>
      </c>
      <c r="AT18" s="5" t="s">
        <v>72</v>
      </c>
      <c r="AU18" s="45" t="s">
        <v>72</v>
      </c>
      <c r="AV18" s="5" t="e">
        <f t="shared" si="22"/>
        <v>#VALUE!</v>
      </c>
      <c r="AW18" s="45" t="e">
        <f t="shared" si="23"/>
        <v>#VALUE!</v>
      </c>
      <c r="AX18" s="60">
        <f t="shared" si="24"/>
        <v>869</v>
      </c>
      <c r="AY18" s="8">
        <f t="shared" si="24"/>
        <v>727</v>
      </c>
      <c r="AZ18" s="65">
        <f t="shared" si="26"/>
        <v>142</v>
      </c>
      <c r="BA18" s="45">
        <f t="shared" si="25"/>
        <v>0.19532324621733149</v>
      </c>
    </row>
    <row r="19" spans="1:53" x14ac:dyDescent="0.25">
      <c r="A19" s="72" t="s">
        <v>97</v>
      </c>
      <c r="B19" s="21">
        <v>3943</v>
      </c>
      <c r="C19" s="21">
        <v>3591</v>
      </c>
      <c r="D19" s="21">
        <f t="shared" si="0"/>
        <v>352</v>
      </c>
      <c r="E19" s="73">
        <f t="shared" si="1"/>
        <v>9.8022834864940123E-2</v>
      </c>
      <c r="F19" s="21">
        <v>3398</v>
      </c>
      <c r="G19" s="21">
        <v>3218</v>
      </c>
      <c r="H19" s="21">
        <f t="shared" si="2"/>
        <v>180</v>
      </c>
      <c r="I19" s="73">
        <f t="shared" si="3"/>
        <v>5.593536357986327E-2</v>
      </c>
      <c r="J19" s="21">
        <v>4740</v>
      </c>
      <c r="K19" s="21">
        <v>3779</v>
      </c>
      <c r="L19" s="21">
        <f t="shared" si="4"/>
        <v>961</v>
      </c>
      <c r="M19" s="73">
        <f t="shared" si="5"/>
        <v>0.25430007938608096</v>
      </c>
      <c r="N19" s="21">
        <v>4520</v>
      </c>
      <c r="O19" s="21">
        <v>4355</v>
      </c>
      <c r="P19" s="21">
        <f t="shared" si="6"/>
        <v>165</v>
      </c>
      <c r="Q19" s="73">
        <f t="shared" si="7"/>
        <v>3.7887485648679678E-2</v>
      </c>
      <c r="R19" s="21">
        <v>3936</v>
      </c>
      <c r="S19" s="21">
        <v>3835</v>
      </c>
      <c r="T19" s="21">
        <f t="shared" si="8"/>
        <v>101</v>
      </c>
      <c r="U19" s="73">
        <f t="shared" si="9"/>
        <v>2.6336375488917863E-2</v>
      </c>
      <c r="V19" s="21">
        <v>4629</v>
      </c>
      <c r="W19" s="21">
        <v>4033</v>
      </c>
      <c r="X19" s="21">
        <f t="shared" si="10"/>
        <v>596</v>
      </c>
      <c r="Y19" s="73">
        <f t="shared" si="11"/>
        <v>0.14778080833126706</v>
      </c>
      <c r="Z19" s="21">
        <v>4138</v>
      </c>
      <c r="AA19" s="21">
        <v>4468</v>
      </c>
      <c r="AB19" s="21">
        <f t="shared" si="12"/>
        <v>-330</v>
      </c>
      <c r="AC19" s="73">
        <f t="shared" si="13"/>
        <v>-7.3858549686660696E-2</v>
      </c>
      <c r="AD19" s="21">
        <v>3904</v>
      </c>
      <c r="AE19" s="21">
        <v>3303</v>
      </c>
      <c r="AF19" s="21">
        <f t="shared" si="14"/>
        <v>601</v>
      </c>
      <c r="AG19" s="73">
        <f t="shared" si="15"/>
        <v>0.18195579775961249</v>
      </c>
      <c r="AH19" s="21">
        <v>3769</v>
      </c>
      <c r="AI19" s="21">
        <v>3376</v>
      </c>
      <c r="AJ19" s="21">
        <f t="shared" si="16"/>
        <v>393</v>
      </c>
      <c r="AK19" s="73">
        <f t="shared" si="17"/>
        <v>0.11640995260663507</v>
      </c>
      <c r="AL19" s="21" t="s">
        <v>72</v>
      </c>
      <c r="AM19" s="21"/>
      <c r="AN19" s="21">
        <f t="shared" si="18"/>
        <v>0</v>
      </c>
      <c r="AO19" s="73" t="e">
        <f t="shared" si="19"/>
        <v>#VALUE!</v>
      </c>
      <c r="AP19" s="21" t="s">
        <v>72</v>
      </c>
      <c r="AQ19" s="21"/>
      <c r="AR19" s="21">
        <f t="shared" si="20"/>
        <v>0</v>
      </c>
      <c r="AS19" s="73" t="e">
        <f t="shared" si="21"/>
        <v>#VALUE!</v>
      </c>
      <c r="AT19" s="21" t="s">
        <v>72</v>
      </c>
      <c r="AU19" s="73" t="s">
        <v>72</v>
      </c>
      <c r="AV19" s="21" t="e">
        <f t="shared" si="22"/>
        <v>#VALUE!</v>
      </c>
      <c r="AW19" s="73" t="e">
        <f t="shared" si="23"/>
        <v>#VALUE!</v>
      </c>
      <c r="AX19" s="74">
        <f t="shared" si="24"/>
        <v>36977</v>
      </c>
      <c r="AY19" s="35">
        <f t="shared" si="24"/>
        <v>33958</v>
      </c>
      <c r="AZ19" s="75">
        <f t="shared" si="26"/>
        <v>3019</v>
      </c>
      <c r="BA19" s="73">
        <f t="shared" si="25"/>
        <v>8.8903940161375816E-2</v>
      </c>
    </row>
    <row r="20" spans="1:53" x14ac:dyDescent="0.25">
      <c r="A20" s="25" t="s">
        <v>98</v>
      </c>
      <c r="B20" s="5">
        <v>935</v>
      </c>
      <c r="C20" s="5">
        <v>1030</v>
      </c>
      <c r="D20" s="5">
        <f t="shared" si="0"/>
        <v>-95</v>
      </c>
      <c r="E20" s="45">
        <f t="shared" si="1"/>
        <v>-9.2233009708737865E-2</v>
      </c>
      <c r="F20" s="5">
        <v>1051</v>
      </c>
      <c r="G20" s="5">
        <v>1095</v>
      </c>
      <c r="H20" s="5">
        <f t="shared" si="2"/>
        <v>-44</v>
      </c>
      <c r="I20" s="45">
        <f t="shared" si="3"/>
        <v>-4.0182648401826483E-2</v>
      </c>
      <c r="J20" s="5">
        <v>1398</v>
      </c>
      <c r="K20" s="5">
        <v>1215</v>
      </c>
      <c r="L20" s="5">
        <f t="shared" si="4"/>
        <v>183</v>
      </c>
      <c r="M20" s="45">
        <f t="shared" si="5"/>
        <v>0.1506172839506173</v>
      </c>
      <c r="N20" s="5">
        <v>1377</v>
      </c>
      <c r="O20" s="5">
        <v>1690</v>
      </c>
      <c r="P20" s="5">
        <f t="shared" si="6"/>
        <v>-313</v>
      </c>
      <c r="Q20" s="45">
        <f t="shared" si="7"/>
        <v>-0.18520710059171597</v>
      </c>
      <c r="R20" s="5">
        <v>1377</v>
      </c>
      <c r="S20" s="5">
        <v>1447</v>
      </c>
      <c r="T20" s="5">
        <f t="shared" si="8"/>
        <v>-70</v>
      </c>
      <c r="U20" s="45">
        <f t="shared" si="9"/>
        <v>-4.8375950241879753E-2</v>
      </c>
      <c r="V20" s="5">
        <v>1301</v>
      </c>
      <c r="W20" s="5">
        <v>1584</v>
      </c>
      <c r="X20" s="5">
        <f t="shared" si="10"/>
        <v>-283</v>
      </c>
      <c r="Y20" s="45">
        <f t="shared" si="11"/>
        <v>-0.17866161616161616</v>
      </c>
      <c r="Z20" s="5">
        <v>1288</v>
      </c>
      <c r="AA20" s="5">
        <v>1568</v>
      </c>
      <c r="AB20" s="5">
        <f t="shared" si="12"/>
        <v>-280</v>
      </c>
      <c r="AC20" s="45">
        <f t="shared" si="13"/>
        <v>-0.17857142857142858</v>
      </c>
      <c r="AD20" s="5">
        <v>1545</v>
      </c>
      <c r="AE20" s="5">
        <v>1804</v>
      </c>
      <c r="AF20" s="5">
        <f t="shared" si="14"/>
        <v>-259</v>
      </c>
      <c r="AG20" s="45">
        <f t="shared" si="15"/>
        <v>-0.14356984478935697</v>
      </c>
      <c r="AH20" s="5">
        <v>1786</v>
      </c>
      <c r="AI20" s="5">
        <v>1681</v>
      </c>
      <c r="AJ20" s="5">
        <f t="shared" si="16"/>
        <v>105</v>
      </c>
      <c r="AK20" s="45">
        <f t="shared" si="17"/>
        <v>6.2462819750148724E-2</v>
      </c>
      <c r="AL20" s="5" t="s">
        <v>72</v>
      </c>
      <c r="AM20" s="5"/>
      <c r="AN20" s="5">
        <f t="shared" si="18"/>
        <v>0</v>
      </c>
      <c r="AO20" s="45" t="e">
        <f t="shared" si="19"/>
        <v>#VALUE!</v>
      </c>
      <c r="AP20" s="5" t="s">
        <v>72</v>
      </c>
      <c r="AQ20" s="5"/>
      <c r="AR20" s="5">
        <f t="shared" si="20"/>
        <v>0</v>
      </c>
      <c r="AS20" s="45" t="e">
        <f t="shared" si="21"/>
        <v>#VALUE!</v>
      </c>
      <c r="AT20" s="5" t="s">
        <v>72</v>
      </c>
      <c r="AU20" s="45" t="s">
        <v>72</v>
      </c>
      <c r="AV20" s="5" t="e">
        <f t="shared" si="22"/>
        <v>#VALUE!</v>
      </c>
      <c r="AW20" s="45" t="e">
        <f t="shared" si="23"/>
        <v>#VALUE!</v>
      </c>
      <c r="AX20" s="60">
        <f t="shared" si="24"/>
        <v>12058</v>
      </c>
      <c r="AY20" s="8">
        <f t="shared" si="24"/>
        <v>13114</v>
      </c>
      <c r="AZ20" s="65">
        <f t="shared" si="26"/>
        <v>-1056</v>
      </c>
      <c r="BA20" s="45">
        <f t="shared" si="25"/>
        <v>-8.0524630166234554E-2</v>
      </c>
    </row>
    <row r="21" spans="1:53" x14ac:dyDescent="0.25">
      <c r="A21" s="25" t="s">
        <v>99</v>
      </c>
      <c r="B21" s="5">
        <v>468</v>
      </c>
      <c r="C21" s="5">
        <v>530</v>
      </c>
      <c r="D21" s="5">
        <f t="shared" si="0"/>
        <v>-62</v>
      </c>
      <c r="E21" s="45">
        <f t="shared" si="1"/>
        <v>-0.1169811320754717</v>
      </c>
      <c r="F21" s="5">
        <v>638</v>
      </c>
      <c r="G21" s="5">
        <v>529</v>
      </c>
      <c r="H21" s="5">
        <f t="shared" si="2"/>
        <v>109</v>
      </c>
      <c r="I21" s="45">
        <f t="shared" si="3"/>
        <v>0.20604914933837429</v>
      </c>
      <c r="J21" s="5">
        <v>844</v>
      </c>
      <c r="K21" s="5">
        <v>925</v>
      </c>
      <c r="L21" s="5">
        <f t="shared" si="4"/>
        <v>-81</v>
      </c>
      <c r="M21" s="45">
        <f t="shared" si="5"/>
        <v>-8.7567567567567561E-2</v>
      </c>
      <c r="N21" s="5">
        <v>797</v>
      </c>
      <c r="O21" s="5">
        <v>1087</v>
      </c>
      <c r="P21" s="5">
        <f t="shared" si="6"/>
        <v>-290</v>
      </c>
      <c r="Q21" s="45">
        <f t="shared" si="7"/>
        <v>-0.26678932842686293</v>
      </c>
      <c r="R21" s="5">
        <v>771</v>
      </c>
      <c r="S21" s="5">
        <v>760</v>
      </c>
      <c r="T21" s="5">
        <f t="shared" si="8"/>
        <v>11</v>
      </c>
      <c r="U21" s="45">
        <f t="shared" si="9"/>
        <v>1.4473684210526316E-2</v>
      </c>
      <c r="V21" s="5">
        <v>674</v>
      </c>
      <c r="W21" s="5">
        <v>655</v>
      </c>
      <c r="X21" s="5">
        <f t="shared" si="10"/>
        <v>19</v>
      </c>
      <c r="Y21" s="45">
        <f t="shared" si="11"/>
        <v>2.9007633587786259E-2</v>
      </c>
      <c r="Z21" s="5">
        <v>669</v>
      </c>
      <c r="AA21" s="5">
        <v>614</v>
      </c>
      <c r="AB21" s="5">
        <f t="shared" si="12"/>
        <v>55</v>
      </c>
      <c r="AC21" s="45">
        <f t="shared" si="13"/>
        <v>8.9576547231270356E-2</v>
      </c>
      <c r="AD21" s="5">
        <v>709</v>
      </c>
      <c r="AE21" s="5">
        <v>597</v>
      </c>
      <c r="AF21" s="5">
        <f t="shared" si="14"/>
        <v>112</v>
      </c>
      <c r="AG21" s="45">
        <f t="shared" si="15"/>
        <v>0.18760469011725292</v>
      </c>
      <c r="AH21" s="5">
        <v>1074</v>
      </c>
      <c r="AI21" s="5">
        <v>841</v>
      </c>
      <c r="AJ21" s="5">
        <f t="shared" si="16"/>
        <v>233</v>
      </c>
      <c r="AK21" s="45">
        <f t="shared" si="17"/>
        <v>0.27705112960760997</v>
      </c>
      <c r="AL21" s="5" t="s">
        <v>72</v>
      </c>
      <c r="AM21" s="5"/>
      <c r="AN21" s="5">
        <f t="shared" si="18"/>
        <v>0</v>
      </c>
      <c r="AO21" s="45" t="e">
        <f t="shared" si="19"/>
        <v>#VALUE!</v>
      </c>
      <c r="AP21" s="5" t="s">
        <v>72</v>
      </c>
      <c r="AQ21" s="5"/>
      <c r="AR21" s="5">
        <f t="shared" si="20"/>
        <v>0</v>
      </c>
      <c r="AS21" s="45" t="e">
        <f t="shared" si="21"/>
        <v>#VALUE!</v>
      </c>
      <c r="AT21" s="5" t="s">
        <v>72</v>
      </c>
      <c r="AU21" s="45" t="s">
        <v>72</v>
      </c>
      <c r="AV21" s="5" t="e">
        <f t="shared" si="22"/>
        <v>#VALUE!</v>
      </c>
      <c r="AW21" s="45" t="e">
        <f t="shared" si="23"/>
        <v>#VALUE!</v>
      </c>
      <c r="AX21" s="60">
        <f t="shared" si="24"/>
        <v>6644</v>
      </c>
      <c r="AY21" s="8">
        <f t="shared" si="24"/>
        <v>6538</v>
      </c>
      <c r="AZ21" s="65">
        <f t="shared" si="26"/>
        <v>106</v>
      </c>
      <c r="BA21" s="45">
        <f t="shared" si="25"/>
        <v>1.6212909146527989E-2</v>
      </c>
    </row>
    <row r="22" spans="1:53" x14ac:dyDescent="0.25">
      <c r="A22" s="72" t="s">
        <v>100</v>
      </c>
      <c r="B22" s="21">
        <v>1547</v>
      </c>
      <c r="C22" s="21">
        <v>1638</v>
      </c>
      <c r="D22" s="21">
        <f t="shared" si="0"/>
        <v>-91</v>
      </c>
      <c r="E22" s="73">
        <f t="shared" si="1"/>
        <v>-5.5555555555555552E-2</v>
      </c>
      <c r="F22" s="21">
        <v>1546</v>
      </c>
      <c r="G22" s="21">
        <v>1583</v>
      </c>
      <c r="H22" s="21">
        <f t="shared" si="2"/>
        <v>-37</v>
      </c>
      <c r="I22" s="73">
        <f t="shared" si="3"/>
        <v>-2.337334175615919E-2</v>
      </c>
      <c r="J22" s="21">
        <v>1886</v>
      </c>
      <c r="K22" s="21">
        <v>1978</v>
      </c>
      <c r="L22" s="21">
        <f t="shared" si="4"/>
        <v>-92</v>
      </c>
      <c r="M22" s="73">
        <f t="shared" si="5"/>
        <v>-4.6511627906976744E-2</v>
      </c>
      <c r="N22" s="21">
        <v>2167</v>
      </c>
      <c r="O22" s="21">
        <v>1966</v>
      </c>
      <c r="P22" s="21">
        <f t="shared" si="6"/>
        <v>201</v>
      </c>
      <c r="Q22" s="73">
        <f t="shared" si="7"/>
        <v>0.10223804679552391</v>
      </c>
      <c r="R22" s="21">
        <v>1949</v>
      </c>
      <c r="S22" s="21">
        <v>1943</v>
      </c>
      <c r="T22" s="21">
        <f t="shared" si="8"/>
        <v>6</v>
      </c>
      <c r="U22" s="73">
        <f t="shared" si="9"/>
        <v>3.0880082346886259E-3</v>
      </c>
      <c r="V22" s="21">
        <v>2062</v>
      </c>
      <c r="W22" s="21">
        <v>1874</v>
      </c>
      <c r="X22" s="21">
        <f t="shared" si="10"/>
        <v>188</v>
      </c>
      <c r="Y22" s="73">
        <f t="shared" si="11"/>
        <v>0.10032017075773746</v>
      </c>
      <c r="Z22" s="21">
        <v>2040</v>
      </c>
      <c r="AA22" s="21">
        <v>2071</v>
      </c>
      <c r="AB22" s="21">
        <f t="shared" si="12"/>
        <v>-31</v>
      </c>
      <c r="AC22" s="73">
        <f t="shared" si="13"/>
        <v>-1.496861419604056E-2</v>
      </c>
      <c r="AD22" s="21">
        <v>1953</v>
      </c>
      <c r="AE22" s="21">
        <v>1731</v>
      </c>
      <c r="AF22" s="21">
        <f t="shared" si="14"/>
        <v>222</v>
      </c>
      <c r="AG22" s="73">
        <f t="shared" si="15"/>
        <v>0.12824956672443674</v>
      </c>
      <c r="AH22" s="21">
        <v>2574</v>
      </c>
      <c r="AI22" s="21">
        <v>2156</v>
      </c>
      <c r="AJ22" s="21">
        <f t="shared" si="16"/>
        <v>418</v>
      </c>
      <c r="AK22" s="73">
        <f t="shared" si="17"/>
        <v>0.19387755102040816</v>
      </c>
      <c r="AL22" s="21" t="s">
        <v>72</v>
      </c>
      <c r="AM22" s="21"/>
      <c r="AN22" s="21">
        <f t="shared" si="18"/>
        <v>0</v>
      </c>
      <c r="AO22" s="73" t="e">
        <f t="shared" si="19"/>
        <v>#VALUE!</v>
      </c>
      <c r="AP22" s="21" t="s">
        <v>72</v>
      </c>
      <c r="AQ22" s="21"/>
      <c r="AR22" s="21">
        <f t="shared" si="20"/>
        <v>0</v>
      </c>
      <c r="AS22" s="73" t="e">
        <f t="shared" si="21"/>
        <v>#VALUE!</v>
      </c>
      <c r="AT22" s="21" t="s">
        <v>72</v>
      </c>
      <c r="AU22" s="73" t="s">
        <v>72</v>
      </c>
      <c r="AV22" s="21" t="e">
        <f t="shared" si="22"/>
        <v>#VALUE!</v>
      </c>
      <c r="AW22" s="73" t="e">
        <f t="shared" si="23"/>
        <v>#VALUE!</v>
      </c>
      <c r="AX22" s="74">
        <f t="shared" si="24"/>
        <v>17724</v>
      </c>
      <c r="AY22" s="35">
        <f t="shared" si="24"/>
        <v>16940</v>
      </c>
      <c r="AZ22" s="75">
        <f t="shared" si="26"/>
        <v>784</v>
      </c>
      <c r="BA22" s="73">
        <f t="shared" si="25"/>
        <v>4.6280991735537187E-2</v>
      </c>
    </row>
    <row r="23" spans="1:53" x14ac:dyDescent="0.25">
      <c r="A23" s="72" t="s">
        <v>101</v>
      </c>
      <c r="B23" s="21">
        <v>2320</v>
      </c>
      <c r="C23" s="21">
        <v>2822</v>
      </c>
      <c r="D23" s="21">
        <f t="shared" si="0"/>
        <v>-502</v>
      </c>
      <c r="E23" s="73">
        <f t="shared" si="1"/>
        <v>-0.1778880226789511</v>
      </c>
      <c r="F23" s="21">
        <v>2127</v>
      </c>
      <c r="G23" s="21">
        <v>2348</v>
      </c>
      <c r="H23" s="21">
        <f t="shared" si="2"/>
        <v>-221</v>
      </c>
      <c r="I23" s="73">
        <f t="shared" si="3"/>
        <v>-9.4122657580919936E-2</v>
      </c>
      <c r="J23" s="21">
        <v>2831</v>
      </c>
      <c r="K23" s="21">
        <v>3083</v>
      </c>
      <c r="L23" s="21">
        <f t="shared" si="4"/>
        <v>-252</v>
      </c>
      <c r="M23" s="73">
        <f t="shared" si="5"/>
        <v>-8.1738566331495302E-2</v>
      </c>
      <c r="N23" s="21">
        <v>2958</v>
      </c>
      <c r="O23" s="21">
        <v>3515</v>
      </c>
      <c r="P23" s="21">
        <f t="shared" si="6"/>
        <v>-557</v>
      </c>
      <c r="Q23" s="73">
        <f t="shared" si="7"/>
        <v>-0.15846372688477953</v>
      </c>
      <c r="R23" s="21">
        <v>2574</v>
      </c>
      <c r="S23" s="21">
        <v>2828</v>
      </c>
      <c r="T23" s="21">
        <f t="shared" si="8"/>
        <v>-254</v>
      </c>
      <c r="U23" s="73">
        <f t="shared" si="9"/>
        <v>-8.9816124469589823E-2</v>
      </c>
      <c r="V23" s="21">
        <v>2351</v>
      </c>
      <c r="W23" s="21">
        <v>2213</v>
      </c>
      <c r="X23" s="21">
        <f t="shared" si="10"/>
        <v>138</v>
      </c>
      <c r="Y23" s="73">
        <f t="shared" si="11"/>
        <v>6.2358788974243108E-2</v>
      </c>
      <c r="Z23" s="21">
        <v>2023</v>
      </c>
      <c r="AA23" s="21">
        <v>1962</v>
      </c>
      <c r="AB23" s="21">
        <f t="shared" si="12"/>
        <v>61</v>
      </c>
      <c r="AC23" s="73">
        <f t="shared" si="13"/>
        <v>3.109072375127421E-2</v>
      </c>
      <c r="AD23" s="21">
        <v>1792</v>
      </c>
      <c r="AE23" s="21">
        <v>1611</v>
      </c>
      <c r="AF23" s="21">
        <f t="shared" si="14"/>
        <v>181</v>
      </c>
      <c r="AG23" s="73">
        <f t="shared" si="15"/>
        <v>0.11235257603972688</v>
      </c>
      <c r="AH23" s="21">
        <v>2485</v>
      </c>
      <c r="AI23" s="21">
        <v>2279</v>
      </c>
      <c r="AJ23" s="21">
        <f t="shared" si="16"/>
        <v>206</v>
      </c>
      <c r="AK23" s="73">
        <f t="shared" si="17"/>
        <v>9.0390522158841594E-2</v>
      </c>
      <c r="AL23" s="21" t="s">
        <v>72</v>
      </c>
      <c r="AM23" s="21"/>
      <c r="AN23" s="21">
        <f t="shared" si="18"/>
        <v>0</v>
      </c>
      <c r="AO23" s="73" t="e">
        <f t="shared" si="19"/>
        <v>#VALUE!</v>
      </c>
      <c r="AP23" s="21" t="s">
        <v>72</v>
      </c>
      <c r="AQ23" s="21"/>
      <c r="AR23" s="21">
        <f t="shared" si="20"/>
        <v>0</v>
      </c>
      <c r="AS23" s="73" t="e">
        <f t="shared" si="21"/>
        <v>#VALUE!</v>
      </c>
      <c r="AT23" s="21" t="s">
        <v>72</v>
      </c>
      <c r="AU23" s="73" t="s">
        <v>72</v>
      </c>
      <c r="AV23" s="21" t="e">
        <f t="shared" si="22"/>
        <v>#VALUE!</v>
      </c>
      <c r="AW23" s="73" t="e">
        <f t="shared" si="23"/>
        <v>#VALUE!</v>
      </c>
      <c r="AX23" s="74">
        <f t="shared" si="24"/>
        <v>21461</v>
      </c>
      <c r="AY23" s="35">
        <f t="shared" si="24"/>
        <v>22661</v>
      </c>
      <c r="AZ23" s="75">
        <f t="shared" si="26"/>
        <v>-1200</v>
      </c>
      <c r="BA23" s="73">
        <f t="shared" si="25"/>
        <v>-5.2954415074356824E-2</v>
      </c>
    </row>
    <row r="24" spans="1:53" x14ac:dyDescent="0.25">
      <c r="A24" s="25" t="s">
        <v>102</v>
      </c>
      <c r="B24" s="5">
        <v>231</v>
      </c>
      <c r="C24" s="5">
        <v>243</v>
      </c>
      <c r="D24" s="5">
        <f t="shared" si="0"/>
        <v>-12</v>
      </c>
      <c r="E24" s="45">
        <f t="shared" si="1"/>
        <v>-4.9382716049382713E-2</v>
      </c>
      <c r="F24" s="5">
        <v>239</v>
      </c>
      <c r="G24" s="5">
        <v>305</v>
      </c>
      <c r="H24" s="5">
        <f t="shared" si="2"/>
        <v>-66</v>
      </c>
      <c r="I24" s="45">
        <f t="shared" si="3"/>
        <v>-0.21639344262295082</v>
      </c>
      <c r="J24" s="5">
        <v>409</v>
      </c>
      <c r="K24" s="5">
        <v>344</v>
      </c>
      <c r="L24" s="5">
        <f t="shared" si="4"/>
        <v>65</v>
      </c>
      <c r="M24" s="45">
        <f t="shared" si="5"/>
        <v>0.18895348837209303</v>
      </c>
      <c r="N24" s="5">
        <v>611</v>
      </c>
      <c r="O24" s="5">
        <v>704</v>
      </c>
      <c r="P24" s="5">
        <f t="shared" si="6"/>
        <v>-93</v>
      </c>
      <c r="Q24" s="45">
        <f t="shared" si="7"/>
        <v>-0.13210227272727273</v>
      </c>
      <c r="R24" s="5">
        <v>435</v>
      </c>
      <c r="S24" s="5">
        <v>629</v>
      </c>
      <c r="T24" s="5">
        <f t="shared" si="8"/>
        <v>-194</v>
      </c>
      <c r="U24" s="45">
        <f t="shared" si="9"/>
        <v>-0.30842607313195547</v>
      </c>
      <c r="V24" s="5">
        <v>261</v>
      </c>
      <c r="W24" s="5">
        <v>291</v>
      </c>
      <c r="X24" s="5">
        <f t="shared" si="10"/>
        <v>-30</v>
      </c>
      <c r="Y24" s="45">
        <f t="shared" si="11"/>
        <v>-0.10309278350515463</v>
      </c>
      <c r="Z24" s="5">
        <v>299</v>
      </c>
      <c r="AA24" s="5">
        <v>304</v>
      </c>
      <c r="AB24" s="5">
        <f t="shared" si="12"/>
        <v>-5</v>
      </c>
      <c r="AC24" s="45">
        <f t="shared" si="13"/>
        <v>-1.6447368421052631E-2</v>
      </c>
      <c r="AD24" s="5">
        <v>278</v>
      </c>
      <c r="AE24" s="5">
        <v>204</v>
      </c>
      <c r="AF24" s="5">
        <f t="shared" si="14"/>
        <v>74</v>
      </c>
      <c r="AG24" s="45">
        <f t="shared" si="15"/>
        <v>0.36274509803921567</v>
      </c>
      <c r="AH24" s="5">
        <v>377</v>
      </c>
      <c r="AI24" s="5">
        <v>353</v>
      </c>
      <c r="AJ24" s="5">
        <f t="shared" si="16"/>
        <v>24</v>
      </c>
      <c r="AK24" s="45">
        <f t="shared" si="17"/>
        <v>6.79886685552408E-2</v>
      </c>
      <c r="AL24" s="5" t="s">
        <v>72</v>
      </c>
      <c r="AM24" s="5"/>
      <c r="AN24" s="5">
        <f t="shared" si="18"/>
        <v>0</v>
      </c>
      <c r="AO24" s="45" t="e">
        <f t="shared" si="19"/>
        <v>#VALUE!</v>
      </c>
      <c r="AP24" s="5" t="s">
        <v>72</v>
      </c>
      <c r="AQ24" s="5"/>
      <c r="AR24" s="5">
        <f t="shared" si="20"/>
        <v>0</v>
      </c>
      <c r="AS24" s="45" t="e">
        <f t="shared" si="21"/>
        <v>#VALUE!</v>
      </c>
      <c r="AT24" s="5" t="s">
        <v>72</v>
      </c>
      <c r="AU24" s="45" t="s">
        <v>72</v>
      </c>
      <c r="AV24" s="5" t="e">
        <f t="shared" si="22"/>
        <v>#VALUE!</v>
      </c>
      <c r="AW24" s="45" t="e">
        <f t="shared" si="23"/>
        <v>#VALUE!</v>
      </c>
      <c r="AX24" s="60">
        <f t="shared" si="24"/>
        <v>3140</v>
      </c>
      <c r="AY24" s="8">
        <f t="shared" si="24"/>
        <v>3377</v>
      </c>
      <c r="AZ24" s="65">
        <f t="shared" si="26"/>
        <v>-237</v>
      </c>
      <c r="BA24" s="45">
        <f t="shared" si="25"/>
        <v>-7.0180633698549003E-2</v>
      </c>
    </row>
    <row r="25" spans="1:53" x14ac:dyDescent="0.25">
      <c r="A25" s="25" t="s">
        <v>103</v>
      </c>
      <c r="B25" s="5">
        <v>304</v>
      </c>
      <c r="C25" s="5">
        <v>438</v>
      </c>
      <c r="D25" s="5">
        <f t="shared" si="0"/>
        <v>-134</v>
      </c>
      <c r="E25" s="45">
        <f t="shared" si="1"/>
        <v>-0.30593607305936071</v>
      </c>
      <c r="F25" s="5">
        <v>370</v>
      </c>
      <c r="G25" s="5">
        <v>448</v>
      </c>
      <c r="H25" s="5">
        <f t="shared" si="2"/>
        <v>-78</v>
      </c>
      <c r="I25" s="45">
        <f t="shared" si="3"/>
        <v>-0.17410714285714285</v>
      </c>
      <c r="J25" s="5">
        <v>525</v>
      </c>
      <c r="K25" s="5">
        <v>586</v>
      </c>
      <c r="L25" s="5">
        <f t="shared" si="4"/>
        <v>-61</v>
      </c>
      <c r="M25" s="45">
        <f t="shared" si="5"/>
        <v>-0.10409556313993173</v>
      </c>
      <c r="N25" s="5">
        <v>795</v>
      </c>
      <c r="O25" s="5">
        <v>993</v>
      </c>
      <c r="P25" s="5">
        <f t="shared" si="6"/>
        <v>-198</v>
      </c>
      <c r="Q25" s="45">
        <f t="shared" si="7"/>
        <v>-0.19939577039274925</v>
      </c>
      <c r="R25" s="5">
        <v>416</v>
      </c>
      <c r="S25" s="5">
        <v>496</v>
      </c>
      <c r="T25" s="5">
        <f t="shared" si="8"/>
        <v>-80</v>
      </c>
      <c r="U25" s="45">
        <f t="shared" si="9"/>
        <v>-0.16129032258064516</v>
      </c>
      <c r="V25" s="5">
        <v>450</v>
      </c>
      <c r="W25" s="5">
        <v>458</v>
      </c>
      <c r="X25" s="5">
        <f t="shared" si="10"/>
        <v>-8</v>
      </c>
      <c r="Y25" s="45">
        <f t="shared" si="11"/>
        <v>-1.7467248908296942E-2</v>
      </c>
      <c r="Z25" s="5">
        <v>440</v>
      </c>
      <c r="AA25" s="5">
        <v>454</v>
      </c>
      <c r="AB25" s="5">
        <f t="shared" si="12"/>
        <v>-14</v>
      </c>
      <c r="AC25" s="45">
        <f t="shared" si="13"/>
        <v>-3.0837004405286344E-2</v>
      </c>
      <c r="AD25" s="5">
        <v>553</v>
      </c>
      <c r="AE25" s="5">
        <v>541</v>
      </c>
      <c r="AF25" s="5">
        <f t="shared" si="14"/>
        <v>12</v>
      </c>
      <c r="AG25" s="45">
        <f t="shared" si="15"/>
        <v>2.2181146025878003E-2</v>
      </c>
      <c r="AH25" s="5">
        <v>484</v>
      </c>
      <c r="AI25" s="5">
        <v>398</v>
      </c>
      <c r="AJ25" s="5">
        <f t="shared" si="16"/>
        <v>86</v>
      </c>
      <c r="AK25" s="45">
        <f t="shared" si="17"/>
        <v>0.21608040201005024</v>
      </c>
      <c r="AL25" s="5" t="s">
        <v>72</v>
      </c>
      <c r="AM25" s="5"/>
      <c r="AN25" s="5">
        <f t="shared" si="18"/>
        <v>0</v>
      </c>
      <c r="AO25" s="45" t="e">
        <f t="shared" si="19"/>
        <v>#VALUE!</v>
      </c>
      <c r="AP25" s="5" t="s">
        <v>72</v>
      </c>
      <c r="AQ25" s="5"/>
      <c r="AR25" s="5">
        <f t="shared" si="20"/>
        <v>0</v>
      </c>
      <c r="AS25" s="45" t="e">
        <f t="shared" si="21"/>
        <v>#VALUE!</v>
      </c>
      <c r="AT25" s="5" t="s">
        <v>72</v>
      </c>
      <c r="AU25" s="45" t="s">
        <v>72</v>
      </c>
      <c r="AV25" s="5" t="e">
        <f t="shared" si="22"/>
        <v>#VALUE!</v>
      </c>
      <c r="AW25" s="45" t="e">
        <f t="shared" si="23"/>
        <v>#VALUE!</v>
      </c>
      <c r="AX25" s="60">
        <f t="shared" si="24"/>
        <v>4337</v>
      </c>
      <c r="AY25" s="8">
        <f t="shared" si="24"/>
        <v>4812</v>
      </c>
      <c r="AZ25" s="65">
        <f t="shared" si="26"/>
        <v>-475</v>
      </c>
      <c r="BA25" s="45">
        <f t="shared" si="25"/>
        <v>-9.8711554447215299E-2</v>
      </c>
    </row>
    <row r="26" spans="1:53" x14ac:dyDescent="0.25">
      <c r="A26" s="25" t="s">
        <v>104</v>
      </c>
      <c r="B26" s="5">
        <v>89</v>
      </c>
      <c r="C26" s="5">
        <v>77</v>
      </c>
      <c r="D26" s="5">
        <f t="shared" si="0"/>
        <v>12</v>
      </c>
      <c r="E26" s="45">
        <f t="shared" si="1"/>
        <v>0.15584415584415584</v>
      </c>
      <c r="F26" s="5">
        <v>90</v>
      </c>
      <c r="G26" s="5">
        <v>91</v>
      </c>
      <c r="H26" s="5">
        <f t="shared" si="2"/>
        <v>-1</v>
      </c>
      <c r="I26" s="45">
        <f t="shared" si="3"/>
        <v>-1.098901098901099E-2</v>
      </c>
      <c r="J26" s="5">
        <v>153</v>
      </c>
      <c r="K26" s="5">
        <v>109</v>
      </c>
      <c r="L26" s="5">
        <f t="shared" si="4"/>
        <v>44</v>
      </c>
      <c r="M26" s="45">
        <f t="shared" si="5"/>
        <v>0.40366972477064222</v>
      </c>
      <c r="N26" s="5">
        <v>182</v>
      </c>
      <c r="O26" s="5">
        <v>179</v>
      </c>
      <c r="P26" s="5">
        <f t="shared" si="6"/>
        <v>3</v>
      </c>
      <c r="Q26" s="45">
        <f t="shared" si="7"/>
        <v>1.6759776536312849E-2</v>
      </c>
      <c r="R26" s="5">
        <v>146</v>
      </c>
      <c r="S26" s="5">
        <v>121</v>
      </c>
      <c r="T26" s="5">
        <f t="shared" si="8"/>
        <v>25</v>
      </c>
      <c r="U26" s="45">
        <f t="shared" si="9"/>
        <v>0.20661157024793389</v>
      </c>
      <c r="V26" s="5">
        <v>164</v>
      </c>
      <c r="W26" s="5">
        <v>143</v>
      </c>
      <c r="X26" s="5">
        <f t="shared" si="10"/>
        <v>21</v>
      </c>
      <c r="Y26" s="45">
        <f t="shared" si="11"/>
        <v>0.14685314685314685</v>
      </c>
      <c r="Z26" s="5">
        <v>125</v>
      </c>
      <c r="AA26" s="5">
        <v>124</v>
      </c>
      <c r="AB26" s="5">
        <f t="shared" si="12"/>
        <v>1</v>
      </c>
      <c r="AC26" s="45">
        <f t="shared" si="13"/>
        <v>8.0645161290322578E-3</v>
      </c>
      <c r="AD26" s="5">
        <v>154</v>
      </c>
      <c r="AE26" s="5">
        <v>85</v>
      </c>
      <c r="AF26" s="5">
        <f t="shared" si="14"/>
        <v>69</v>
      </c>
      <c r="AG26" s="45">
        <f t="shared" si="15"/>
        <v>0.81176470588235294</v>
      </c>
      <c r="AH26" s="5">
        <v>134</v>
      </c>
      <c r="AI26" s="5">
        <v>128</v>
      </c>
      <c r="AJ26" s="5">
        <f t="shared" si="16"/>
        <v>6</v>
      </c>
      <c r="AK26" s="45">
        <f t="shared" si="17"/>
        <v>4.6875E-2</v>
      </c>
      <c r="AL26" s="5" t="s">
        <v>72</v>
      </c>
      <c r="AM26" s="5"/>
      <c r="AN26" s="5">
        <f t="shared" si="18"/>
        <v>0</v>
      </c>
      <c r="AO26" s="45" t="e">
        <f t="shared" si="19"/>
        <v>#VALUE!</v>
      </c>
      <c r="AP26" s="5" t="s">
        <v>72</v>
      </c>
      <c r="AQ26" s="5"/>
      <c r="AR26" s="5">
        <f t="shared" si="20"/>
        <v>0</v>
      </c>
      <c r="AS26" s="45" t="e">
        <f t="shared" si="21"/>
        <v>#VALUE!</v>
      </c>
      <c r="AT26" s="5" t="s">
        <v>72</v>
      </c>
      <c r="AU26" s="45" t="s">
        <v>72</v>
      </c>
      <c r="AV26" s="5" t="e">
        <f t="shared" si="22"/>
        <v>#VALUE!</v>
      </c>
      <c r="AW26" s="45" t="e">
        <f t="shared" si="23"/>
        <v>#VALUE!</v>
      </c>
      <c r="AX26" s="60">
        <f t="shared" si="24"/>
        <v>1237</v>
      </c>
      <c r="AY26" s="8">
        <f t="shared" si="24"/>
        <v>1057</v>
      </c>
      <c r="AZ26" s="65">
        <f t="shared" si="26"/>
        <v>180</v>
      </c>
      <c r="BA26" s="45">
        <f t="shared" si="25"/>
        <v>0.17029328287606432</v>
      </c>
    </row>
    <row r="27" spans="1:53" x14ac:dyDescent="0.25">
      <c r="A27" s="72" t="s">
        <v>105</v>
      </c>
      <c r="B27" s="21">
        <v>1827</v>
      </c>
      <c r="C27" s="21">
        <v>2106</v>
      </c>
      <c r="D27" s="21">
        <f t="shared" si="0"/>
        <v>-279</v>
      </c>
      <c r="E27" s="73">
        <f t="shared" si="1"/>
        <v>-0.13247863247863248</v>
      </c>
      <c r="F27" s="21">
        <v>1956</v>
      </c>
      <c r="G27" s="21">
        <v>2114</v>
      </c>
      <c r="H27" s="21">
        <f t="shared" si="2"/>
        <v>-158</v>
      </c>
      <c r="I27" s="73">
        <f t="shared" si="3"/>
        <v>-7.4739829706717123E-2</v>
      </c>
      <c r="J27" s="21">
        <v>3101</v>
      </c>
      <c r="K27" s="21">
        <v>2994</v>
      </c>
      <c r="L27" s="21">
        <f t="shared" si="4"/>
        <v>107</v>
      </c>
      <c r="M27" s="73">
        <f t="shared" si="5"/>
        <v>3.5738142952571814E-2</v>
      </c>
      <c r="N27" s="21">
        <v>4043</v>
      </c>
      <c r="O27" s="21">
        <v>4314</v>
      </c>
      <c r="P27" s="21">
        <f t="shared" si="6"/>
        <v>-271</v>
      </c>
      <c r="Q27" s="73">
        <f t="shared" si="7"/>
        <v>-6.2818729717199817E-2</v>
      </c>
      <c r="R27" s="21">
        <v>2629</v>
      </c>
      <c r="S27" s="21">
        <v>3158</v>
      </c>
      <c r="T27" s="21">
        <f t="shared" si="8"/>
        <v>-529</v>
      </c>
      <c r="U27" s="73">
        <f t="shared" si="9"/>
        <v>-0.16751108296390121</v>
      </c>
      <c r="V27" s="21">
        <v>2485</v>
      </c>
      <c r="W27" s="21">
        <v>2838</v>
      </c>
      <c r="X27" s="21">
        <f t="shared" si="10"/>
        <v>-353</v>
      </c>
      <c r="Y27" s="73">
        <f t="shared" si="11"/>
        <v>-0.12438336856941508</v>
      </c>
      <c r="Z27" s="21">
        <v>2232</v>
      </c>
      <c r="AA27" s="21">
        <v>2381</v>
      </c>
      <c r="AB27" s="21">
        <f t="shared" si="12"/>
        <v>-149</v>
      </c>
      <c r="AC27" s="73">
        <f t="shared" si="13"/>
        <v>-6.25787484250315E-2</v>
      </c>
      <c r="AD27" s="21">
        <v>2943</v>
      </c>
      <c r="AE27" s="21">
        <v>2415</v>
      </c>
      <c r="AF27" s="21">
        <f t="shared" si="14"/>
        <v>528</v>
      </c>
      <c r="AG27" s="73">
        <f t="shared" si="15"/>
        <v>0.2186335403726708</v>
      </c>
      <c r="AH27" s="21">
        <v>2933</v>
      </c>
      <c r="AI27" s="21">
        <v>2548</v>
      </c>
      <c r="AJ27" s="21">
        <f t="shared" si="16"/>
        <v>385</v>
      </c>
      <c r="AK27" s="73">
        <f t="shared" si="17"/>
        <v>0.15109890109890109</v>
      </c>
      <c r="AL27" s="21" t="s">
        <v>151</v>
      </c>
      <c r="AM27" s="21"/>
      <c r="AN27" s="21">
        <f t="shared" si="18"/>
        <v>0</v>
      </c>
      <c r="AO27" s="73" t="e">
        <f t="shared" si="19"/>
        <v>#VALUE!</v>
      </c>
      <c r="AP27" s="21" t="s">
        <v>72</v>
      </c>
      <c r="AQ27" s="21"/>
      <c r="AR27" s="21">
        <f t="shared" si="20"/>
        <v>0</v>
      </c>
      <c r="AS27" s="73" t="e">
        <f t="shared" si="21"/>
        <v>#VALUE!</v>
      </c>
      <c r="AT27" s="21" t="s">
        <v>72</v>
      </c>
      <c r="AU27" s="73" t="s">
        <v>72</v>
      </c>
      <c r="AV27" s="21" t="e">
        <f t="shared" si="22"/>
        <v>#VALUE!</v>
      </c>
      <c r="AW27" s="73" t="e">
        <f t="shared" si="23"/>
        <v>#VALUE!</v>
      </c>
      <c r="AX27" s="74">
        <f t="shared" si="24"/>
        <v>24149</v>
      </c>
      <c r="AY27" s="35">
        <f t="shared" si="24"/>
        <v>24868</v>
      </c>
      <c r="AZ27" s="75">
        <f t="shared" si="26"/>
        <v>-719</v>
      </c>
      <c r="BA27" s="73">
        <f t="shared" si="25"/>
        <v>-2.8912658838668167E-2</v>
      </c>
    </row>
    <row r="28" spans="1:53" x14ac:dyDescent="0.25">
      <c r="A28" s="30" t="s">
        <v>28</v>
      </c>
      <c r="B28" s="31">
        <f>SUM(B5:B27)</f>
        <v>30941</v>
      </c>
      <c r="C28" s="31">
        <f>SUM(C5:C27)</f>
        <v>32159</v>
      </c>
      <c r="D28" s="66">
        <f t="shared" si="0"/>
        <v>-1218</v>
      </c>
      <c r="E28" s="67">
        <f t="shared" si="1"/>
        <v>-3.7874312012189437E-2</v>
      </c>
      <c r="F28" s="31">
        <f>SUM(F5:F27)</f>
        <v>31101</v>
      </c>
      <c r="G28" s="31">
        <f>SUM(G5:G27)</f>
        <v>30948</v>
      </c>
      <c r="H28" s="66">
        <f t="shared" si="2"/>
        <v>153</v>
      </c>
      <c r="I28" s="67">
        <f t="shared" si="3"/>
        <v>4.9437766576192321E-3</v>
      </c>
      <c r="J28" s="31">
        <f>SUM(J5:J27)</f>
        <v>42148</v>
      </c>
      <c r="K28" s="31">
        <f>SUM(K5:K27)</f>
        <v>38926</v>
      </c>
      <c r="L28" s="66">
        <f t="shared" si="4"/>
        <v>3222</v>
      </c>
      <c r="M28" s="67">
        <f t="shared" si="5"/>
        <v>8.2772440014386273E-2</v>
      </c>
      <c r="N28" s="31">
        <f>SUM(N5:N27)</f>
        <v>45544</v>
      </c>
      <c r="O28" s="31">
        <f>SUM(O5:O27)</f>
        <v>47810</v>
      </c>
      <c r="P28" s="68">
        <f>SUM(N28,-S28)</f>
        <v>4523</v>
      </c>
      <c r="Q28" s="69">
        <f>(N28-S28)/ABS(S28)</f>
        <v>0.11026059823017478</v>
      </c>
      <c r="R28" s="31">
        <f>SUM(R5:R27)</f>
        <v>37539</v>
      </c>
      <c r="S28" s="68">
        <f>SUM(S7:S27)</f>
        <v>41021</v>
      </c>
      <c r="T28" s="68">
        <f>SUM(T7:T27)</f>
        <v>-3482</v>
      </c>
      <c r="U28" s="69">
        <f t="shared" si="9"/>
        <v>-8.4883352429243553E-2</v>
      </c>
      <c r="V28" s="31">
        <f>SUM(V7:V27)</f>
        <v>40086</v>
      </c>
      <c r="W28" s="31">
        <f>SUM(W7:W27)</f>
        <v>39280</v>
      </c>
      <c r="X28" s="68">
        <f t="shared" si="10"/>
        <v>806</v>
      </c>
      <c r="Y28" s="69">
        <f t="shared" si="11"/>
        <v>2.0519348268839104E-2</v>
      </c>
      <c r="Z28" s="31">
        <f>SUM(Z7:Z27)</f>
        <v>36927</v>
      </c>
      <c r="AA28" s="31">
        <f>SUM(AA7:AA27)</f>
        <v>38639</v>
      </c>
      <c r="AB28" s="68">
        <f t="shared" si="12"/>
        <v>-1712</v>
      </c>
      <c r="AC28" s="69">
        <f t="shared" si="13"/>
        <v>-4.4307564895571833E-2</v>
      </c>
      <c r="AD28" s="31">
        <f>SUM(AD7:AD27)</f>
        <v>38661</v>
      </c>
      <c r="AE28" s="31">
        <f>SUM(AE7:AE27)</f>
        <v>34065</v>
      </c>
      <c r="AF28" s="68">
        <f t="shared" si="14"/>
        <v>4596</v>
      </c>
      <c r="AG28" s="69">
        <f t="shared" si="15"/>
        <v>0.1349185380889476</v>
      </c>
      <c r="AH28" s="31">
        <f>SUM(AH7:AH27)</f>
        <v>40655</v>
      </c>
      <c r="AI28" s="31">
        <f>SUM(AI7:AI27)</f>
        <v>36813</v>
      </c>
      <c r="AJ28" s="68">
        <f t="shared" si="16"/>
        <v>3842</v>
      </c>
      <c r="AK28" s="69">
        <f t="shared" si="17"/>
        <v>0.10436530573438731</v>
      </c>
      <c r="AL28" s="31">
        <f>SUM(AL7:AL27)</f>
        <v>0</v>
      </c>
      <c r="AM28" s="31">
        <f>SUM(AM7:AM27)</f>
        <v>0</v>
      </c>
      <c r="AN28" s="68">
        <f t="shared" si="18"/>
        <v>0</v>
      </c>
      <c r="AO28" s="69" t="e">
        <f t="shared" si="19"/>
        <v>#DIV/0!</v>
      </c>
      <c r="AP28" s="31">
        <f>SUM(AP7:AP27)</f>
        <v>0</v>
      </c>
      <c r="AQ28" s="31">
        <f>SUM(AQ7:AQ27)</f>
        <v>0</v>
      </c>
      <c r="AR28" s="68">
        <f t="shared" si="20"/>
        <v>0</v>
      </c>
      <c r="AS28" s="69" t="e">
        <f t="shared" si="21"/>
        <v>#DIV/0!</v>
      </c>
      <c r="AT28" s="31">
        <f>SUM(AT7:AT27)</f>
        <v>0</v>
      </c>
      <c r="AU28" s="31">
        <f>SUM(AU7:AU27)</f>
        <v>0</v>
      </c>
      <c r="AV28" s="68">
        <f t="shared" si="22"/>
        <v>0</v>
      </c>
      <c r="AW28" s="69" t="e">
        <f t="shared" si="23"/>
        <v>#DIV/0!</v>
      </c>
      <c r="AX28" s="70">
        <f t="shared" si="24"/>
        <v>343602</v>
      </c>
      <c r="AY28" s="70">
        <f t="shared" si="24"/>
        <v>339661</v>
      </c>
      <c r="AZ28" s="71">
        <f t="shared" si="26"/>
        <v>3941</v>
      </c>
      <c r="BA28" s="69">
        <f t="shared" si="25"/>
        <v>1.160274508995734E-2</v>
      </c>
    </row>
    <row r="29" spans="1:53" x14ac:dyDescent="0.25">
      <c r="A29" s="26" t="s">
        <v>75</v>
      </c>
      <c r="B29" s="9">
        <v>374</v>
      </c>
      <c r="C29" s="9">
        <v>466</v>
      </c>
      <c r="D29" s="9">
        <f t="shared" si="0"/>
        <v>-92</v>
      </c>
      <c r="E29" s="49">
        <f t="shared" si="1"/>
        <v>-0.19742489270386265</v>
      </c>
      <c r="F29" s="9">
        <v>346</v>
      </c>
      <c r="G29" s="9">
        <v>400</v>
      </c>
      <c r="H29" s="5">
        <f t="shared" si="2"/>
        <v>-54</v>
      </c>
      <c r="I29" s="98">
        <f t="shared" si="3"/>
        <v>-0.13500000000000001</v>
      </c>
      <c r="J29" s="9">
        <v>513</v>
      </c>
      <c r="K29" s="9">
        <v>426</v>
      </c>
      <c r="L29" s="5">
        <f t="shared" si="4"/>
        <v>87</v>
      </c>
      <c r="M29" s="45">
        <f t="shared" si="5"/>
        <v>0.20422535211267606</v>
      </c>
      <c r="N29" s="9">
        <v>866</v>
      </c>
      <c r="O29" s="9">
        <v>857</v>
      </c>
      <c r="P29" s="5">
        <f t="shared" si="6"/>
        <v>9</v>
      </c>
      <c r="Q29" s="45">
        <f t="shared" si="7"/>
        <v>1.0501750291715286E-2</v>
      </c>
      <c r="R29" s="9">
        <v>781</v>
      </c>
      <c r="S29" s="9">
        <v>650</v>
      </c>
      <c r="T29" s="5">
        <f t="shared" si="8"/>
        <v>131</v>
      </c>
      <c r="U29" s="45">
        <f t="shared" si="9"/>
        <v>0.20153846153846153</v>
      </c>
      <c r="V29" s="9">
        <v>694</v>
      </c>
      <c r="W29" s="9">
        <v>673</v>
      </c>
      <c r="X29" s="5">
        <f t="shared" si="10"/>
        <v>21</v>
      </c>
      <c r="Y29" s="45">
        <f t="shared" si="11"/>
        <v>3.1203566121842496E-2</v>
      </c>
      <c r="Z29" s="9">
        <v>924</v>
      </c>
      <c r="AA29" s="9">
        <v>864</v>
      </c>
      <c r="AB29" s="5">
        <f t="shared" si="12"/>
        <v>60</v>
      </c>
      <c r="AC29" s="45">
        <f t="shared" si="13"/>
        <v>6.9444444444444448E-2</v>
      </c>
      <c r="AD29" s="9">
        <v>940</v>
      </c>
      <c r="AE29" s="9">
        <v>827</v>
      </c>
      <c r="AF29" s="5">
        <f t="shared" si="14"/>
        <v>113</v>
      </c>
      <c r="AG29" s="45">
        <f t="shared" si="15"/>
        <v>0.13663845223700122</v>
      </c>
      <c r="AH29" s="9">
        <v>823</v>
      </c>
      <c r="AI29" s="9">
        <v>706</v>
      </c>
      <c r="AJ29" s="5">
        <f t="shared" si="16"/>
        <v>117</v>
      </c>
      <c r="AK29" s="45">
        <f t="shared" si="17"/>
        <v>0.16572237960339944</v>
      </c>
      <c r="AL29" s="9" t="s">
        <v>72</v>
      </c>
      <c r="AM29" s="9"/>
      <c r="AN29" s="5">
        <f t="shared" si="18"/>
        <v>0</v>
      </c>
      <c r="AO29" s="45" t="e">
        <f t="shared" si="19"/>
        <v>#VALUE!</v>
      </c>
      <c r="AP29" s="9" t="s">
        <v>72</v>
      </c>
      <c r="AQ29" s="9"/>
      <c r="AR29" s="5">
        <f t="shared" si="20"/>
        <v>0</v>
      </c>
      <c r="AS29" s="45" t="e">
        <f t="shared" si="21"/>
        <v>#VALUE!</v>
      </c>
      <c r="AT29" s="9" t="s">
        <v>72</v>
      </c>
      <c r="AU29" s="9"/>
      <c r="AV29" s="5">
        <f t="shared" si="22"/>
        <v>0</v>
      </c>
      <c r="AW29" s="45" t="e">
        <f t="shared" si="23"/>
        <v>#VALUE!</v>
      </c>
      <c r="AX29" s="60">
        <f t="shared" si="24"/>
        <v>6261</v>
      </c>
      <c r="AY29" s="8">
        <f t="shared" si="24"/>
        <v>5869</v>
      </c>
      <c r="AZ29" s="65">
        <f t="shared" si="26"/>
        <v>392</v>
      </c>
      <c r="BA29" s="45">
        <f t="shared" si="25"/>
        <v>6.6791616970523091E-2</v>
      </c>
    </row>
    <row r="30" spans="1:53" s="29" customFormat="1" x14ac:dyDescent="0.25">
      <c r="A30" s="27" t="s">
        <v>13</v>
      </c>
      <c r="B30" s="28">
        <v>122</v>
      </c>
      <c r="C30" s="28">
        <v>110</v>
      </c>
      <c r="D30" s="9">
        <f t="shared" si="0"/>
        <v>12</v>
      </c>
      <c r="E30" s="49">
        <f t="shared" si="1"/>
        <v>0.10909090909090909</v>
      </c>
      <c r="F30" s="28">
        <v>158</v>
      </c>
      <c r="G30" s="28">
        <v>116</v>
      </c>
      <c r="H30" s="5">
        <f t="shared" si="2"/>
        <v>42</v>
      </c>
      <c r="I30" s="98">
        <f t="shared" si="3"/>
        <v>0.36206896551724138</v>
      </c>
      <c r="J30" s="28">
        <v>206</v>
      </c>
      <c r="K30" s="28">
        <v>429</v>
      </c>
      <c r="L30" s="5">
        <f t="shared" si="4"/>
        <v>-223</v>
      </c>
      <c r="M30" s="45">
        <f t="shared" si="5"/>
        <v>-0.51981351981351986</v>
      </c>
      <c r="N30" s="28">
        <v>626</v>
      </c>
      <c r="O30" s="28">
        <v>312</v>
      </c>
      <c r="P30" s="5">
        <f t="shared" si="6"/>
        <v>314</v>
      </c>
      <c r="Q30" s="45">
        <f t="shared" si="7"/>
        <v>1.0064102564102564</v>
      </c>
      <c r="R30" s="28">
        <v>501</v>
      </c>
      <c r="S30" s="28">
        <v>591</v>
      </c>
      <c r="T30" s="5">
        <f t="shared" si="8"/>
        <v>-90</v>
      </c>
      <c r="U30" s="45">
        <f t="shared" si="9"/>
        <v>-0.15228426395939088</v>
      </c>
      <c r="V30" s="28">
        <v>530</v>
      </c>
      <c r="W30" s="28">
        <v>532</v>
      </c>
      <c r="X30" s="5">
        <f t="shared" si="10"/>
        <v>-2</v>
      </c>
      <c r="Y30" s="45">
        <f t="shared" si="11"/>
        <v>-3.7593984962406013E-3</v>
      </c>
      <c r="Z30" s="28">
        <v>1019</v>
      </c>
      <c r="AA30" s="28">
        <v>985</v>
      </c>
      <c r="AB30" s="5">
        <f t="shared" si="12"/>
        <v>34</v>
      </c>
      <c r="AC30" s="45">
        <f t="shared" si="13"/>
        <v>3.4517766497461931E-2</v>
      </c>
      <c r="AD30" s="28">
        <v>922</v>
      </c>
      <c r="AE30" s="28">
        <v>821</v>
      </c>
      <c r="AF30" s="5">
        <f t="shared" si="14"/>
        <v>101</v>
      </c>
      <c r="AG30" s="45">
        <f t="shared" si="15"/>
        <v>0.12302070645554203</v>
      </c>
      <c r="AH30" s="28">
        <v>503</v>
      </c>
      <c r="AI30" s="28">
        <v>466</v>
      </c>
      <c r="AJ30" s="5">
        <f t="shared" si="16"/>
        <v>37</v>
      </c>
      <c r="AK30" s="45">
        <f t="shared" si="17"/>
        <v>7.9399141630901282E-2</v>
      </c>
      <c r="AL30" s="28" t="s">
        <v>72</v>
      </c>
      <c r="AM30" s="28"/>
      <c r="AN30" s="5">
        <f t="shared" si="18"/>
        <v>0</v>
      </c>
      <c r="AO30" s="45" t="e">
        <f t="shared" si="19"/>
        <v>#VALUE!</v>
      </c>
      <c r="AP30" s="28" t="s">
        <v>72</v>
      </c>
      <c r="AQ30" s="28"/>
      <c r="AR30" s="5">
        <f t="shared" si="20"/>
        <v>0</v>
      </c>
      <c r="AS30" s="45" t="e">
        <f t="shared" si="21"/>
        <v>#VALUE!</v>
      </c>
      <c r="AT30" s="28" t="s">
        <v>72</v>
      </c>
      <c r="AU30" s="28"/>
      <c r="AV30" s="5">
        <f t="shared" si="22"/>
        <v>0</v>
      </c>
      <c r="AW30" s="45" t="e">
        <f t="shared" si="23"/>
        <v>#VALUE!</v>
      </c>
      <c r="AX30" s="60">
        <f t="shared" si="24"/>
        <v>4587</v>
      </c>
      <c r="AY30" s="8">
        <f t="shared" si="24"/>
        <v>4362</v>
      </c>
      <c r="AZ30" s="65">
        <f t="shared" si="26"/>
        <v>225</v>
      </c>
      <c r="BA30" s="45">
        <f t="shared" si="25"/>
        <v>5.15818431911967E-2</v>
      </c>
    </row>
    <row r="31" spans="1:53" x14ac:dyDescent="0.25">
      <c r="A31" s="5" t="s">
        <v>14</v>
      </c>
      <c r="B31" s="10">
        <v>116</v>
      </c>
      <c r="C31" s="10">
        <v>127</v>
      </c>
      <c r="D31" s="9">
        <f t="shared" si="0"/>
        <v>-11</v>
      </c>
      <c r="E31" s="49">
        <f t="shared" si="1"/>
        <v>-8.6614173228346455E-2</v>
      </c>
      <c r="F31" s="10">
        <v>115</v>
      </c>
      <c r="G31" s="10">
        <v>183</v>
      </c>
      <c r="H31" s="5">
        <f t="shared" si="2"/>
        <v>-68</v>
      </c>
      <c r="I31" s="98">
        <f t="shared" si="3"/>
        <v>-0.37158469945355194</v>
      </c>
      <c r="J31" s="10">
        <v>230</v>
      </c>
      <c r="K31" s="10">
        <v>234</v>
      </c>
      <c r="L31" s="5">
        <f t="shared" si="4"/>
        <v>-4</v>
      </c>
      <c r="M31" s="45">
        <f t="shared" si="5"/>
        <v>-1.7094017094017096E-2</v>
      </c>
      <c r="N31" s="10">
        <v>385</v>
      </c>
      <c r="O31" s="10">
        <v>682</v>
      </c>
      <c r="P31" s="5">
        <f t="shared" si="6"/>
        <v>-297</v>
      </c>
      <c r="Q31" s="45">
        <f t="shared" si="7"/>
        <v>-0.43548387096774194</v>
      </c>
      <c r="R31" s="10">
        <v>481</v>
      </c>
      <c r="S31" s="10">
        <v>673</v>
      </c>
      <c r="T31" s="5">
        <f t="shared" si="8"/>
        <v>-192</v>
      </c>
      <c r="U31" s="45">
        <f t="shared" si="9"/>
        <v>-0.28528974739970281</v>
      </c>
      <c r="V31" s="10">
        <v>685</v>
      </c>
      <c r="W31" s="10">
        <v>688</v>
      </c>
      <c r="X31" s="5">
        <f t="shared" si="10"/>
        <v>-3</v>
      </c>
      <c r="Y31" s="45">
        <f t="shared" si="11"/>
        <v>-4.3604651162790697E-3</v>
      </c>
      <c r="Z31" s="10">
        <v>1679</v>
      </c>
      <c r="AA31" s="10">
        <v>2153</v>
      </c>
      <c r="AB31" s="5">
        <f t="shared" si="12"/>
        <v>-474</v>
      </c>
      <c r="AC31" s="45">
        <f t="shared" si="13"/>
        <v>-0.22015791918253599</v>
      </c>
      <c r="AD31" s="10">
        <v>1252</v>
      </c>
      <c r="AE31" s="10">
        <v>1386</v>
      </c>
      <c r="AF31" s="5">
        <f t="shared" si="14"/>
        <v>-134</v>
      </c>
      <c r="AG31" s="45">
        <f t="shared" si="15"/>
        <v>-9.6681096681096687E-2</v>
      </c>
      <c r="AH31" s="10">
        <v>804</v>
      </c>
      <c r="AI31" s="10">
        <v>677</v>
      </c>
      <c r="AJ31" s="5">
        <f t="shared" si="16"/>
        <v>127</v>
      </c>
      <c r="AK31" s="45">
        <f t="shared" si="17"/>
        <v>0.18759231905465287</v>
      </c>
      <c r="AL31" s="10" t="s">
        <v>72</v>
      </c>
      <c r="AM31" s="10"/>
      <c r="AN31" s="5">
        <f t="shared" si="18"/>
        <v>0</v>
      </c>
      <c r="AO31" s="45" t="e">
        <f t="shared" si="19"/>
        <v>#VALUE!</v>
      </c>
      <c r="AP31" s="10" t="s">
        <v>72</v>
      </c>
      <c r="AQ31" s="10"/>
      <c r="AR31" s="5">
        <f t="shared" si="20"/>
        <v>0</v>
      </c>
      <c r="AS31" s="45" t="e">
        <f t="shared" si="21"/>
        <v>#VALUE!</v>
      </c>
      <c r="AT31" s="10" t="s">
        <v>72</v>
      </c>
      <c r="AU31" s="10"/>
      <c r="AV31" s="5">
        <f t="shared" si="22"/>
        <v>0</v>
      </c>
      <c r="AW31" s="45" t="e">
        <f t="shared" si="23"/>
        <v>#VALUE!</v>
      </c>
      <c r="AX31" s="60">
        <f t="shared" si="24"/>
        <v>5747</v>
      </c>
      <c r="AY31" s="8">
        <f t="shared" si="24"/>
        <v>6803</v>
      </c>
      <c r="AZ31" s="65">
        <f t="shared" si="26"/>
        <v>-1056</v>
      </c>
      <c r="BA31" s="45">
        <f t="shared" si="25"/>
        <v>-0.1552256357489343</v>
      </c>
    </row>
    <row r="32" spans="1:53" x14ac:dyDescent="0.25">
      <c r="A32" s="5" t="s">
        <v>15</v>
      </c>
      <c r="B32" s="10">
        <v>68</v>
      </c>
      <c r="C32" s="10">
        <v>78</v>
      </c>
      <c r="D32" s="9">
        <f t="shared" si="0"/>
        <v>-10</v>
      </c>
      <c r="E32" s="49">
        <f t="shared" si="1"/>
        <v>-0.12820512820512819</v>
      </c>
      <c r="F32" s="10">
        <v>107</v>
      </c>
      <c r="G32" s="10">
        <v>174</v>
      </c>
      <c r="H32" s="5">
        <f t="shared" si="2"/>
        <v>-67</v>
      </c>
      <c r="I32" s="98">
        <f t="shared" si="3"/>
        <v>-0.38505747126436779</v>
      </c>
      <c r="J32" s="10">
        <v>129</v>
      </c>
      <c r="K32" s="10">
        <v>102</v>
      </c>
      <c r="L32" s="5">
        <f t="shared" si="4"/>
        <v>27</v>
      </c>
      <c r="M32" s="45">
        <f t="shared" si="5"/>
        <v>0.26470588235294118</v>
      </c>
      <c r="N32" s="10">
        <v>357</v>
      </c>
      <c r="O32" s="10">
        <v>211</v>
      </c>
      <c r="P32" s="5">
        <f t="shared" si="6"/>
        <v>146</v>
      </c>
      <c r="Q32" s="45">
        <f t="shared" si="7"/>
        <v>0.69194312796208535</v>
      </c>
      <c r="R32" s="10">
        <v>272</v>
      </c>
      <c r="S32" s="10">
        <v>183</v>
      </c>
      <c r="T32" s="5">
        <f t="shared" si="8"/>
        <v>89</v>
      </c>
      <c r="U32" s="45">
        <f t="shared" si="9"/>
        <v>0.48633879781420764</v>
      </c>
      <c r="V32" s="10">
        <v>250</v>
      </c>
      <c r="W32" s="10">
        <v>329</v>
      </c>
      <c r="X32" s="5">
        <f t="shared" si="10"/>
        <v>-79</v>
      </c>
      <c r="Y32" s="45">
        <f t="shared" si="11"/>
        <v>-0.24012158054711247</v>
      </c>
      <c r="Z32" s="10">
        <v>402</v>
      </c>
      <c r="AA32" s="10">
        <v>260</v>
      </c>
      <c r="AB32" s="5">
        <f t="shared" si="12"/>
        <v>142</v>
      </c>
      <c r="AC32" s="45">
        <f t="shared" si="13"/>
        <v>0.5461538461538461</v>
      </c>
      <c r="AD32" s="10">
        <v>311</v>
      </c>
      <c r="AE32" s="10">
        <v>270</v>
      </c>
      <c r="AF32" s="5">
        <f t="shared" si="14"/>
        <v>41</v>
      </c>
      <c r="AG32" s="45">
        <f t="shared" si="15"/>
        <v>0.15185185185185185</v>
      </c>
      <c r="AH32" s="10">
        <v>300</v>
      </c>
      <c r="AI32" s="10">
        <v>379</v>
      </c>
      <c r="AJ32" s="5">
        <f t="shared" si="16"/>
        <v>-79</v>
      </c>
      <c r="AK32" s="45">
        <f t="shared" si="17"/>
        <v>-0.20844327176781002</v>
      </c>
      <c r="AL32" s="10" t="s">
        <v>72</v>
      </c>
      <c r="AM32" s="10"/>
      <c r="AN32" s="5">
        <f t="shared" si="18"/>
        <v>0</v>
      </c>
      <c r="AO32" s="45" t="e">
        <f t="shared" si="19"/>
        <v>#VALUE!</v>
      </c>
      <c r="AP32" s="10" t="s">
        <v>72</v>
      </c>
      <c r="AQ32" s="10"/>
      <c r="AR32" s="5">
        <f t="shared" si="20"/>
        <v>0</v>
      </c>
      <c r="AS32" s="45" t="e">
        <f t="shared" si="21"/>
        <v>#VALUE!</v>
      </c>
      <c r="AT32" s="10" t="s">
        <v>72</v>
      </c>
      <c r="AU32" s="10"/>
      <c r="AV32" s="5">
        <f t="shared" si="22"/>
        <v>0</v>
      </c>
      <c r="AW32" s="45" t="e">
        <f t="shared" si="23"/>
        <v>#VALUE!</v>
      </c>
      <c r="AX32" s="60">
        <f t="shared" si="24"/>
        <v>2196</v>
      </c>
      <c r="AY32" s="8">
        <f t="shared" si="24"/>
        <v>1986</v>
      </c>
      <c r="AZ32" s="65">
        <f t="shared" si="26"/>
        <v>210</v>
      </c>
      <c r="BA32" s="45">
        <f t="shared" si="25"/>
        <v>0.10574018126888217</v>
      </c>
    </row>
    <row r="33" spans="1:53" x14ac:dyDescent="0.25">
      <c r="A33" s="5" t="s">
        <v>17</v>
      </c>
      <c r="B33" s="10">
        <v>8</v>
      </c>
      <c r="C33" s="10">
        <v>6</v>
      </c>
      <c r="D33" s="9">
        <f t="shared" si="0"/>
        <v>2</v>
      </c>
      <c r="E33" s="49">
        <f t="shared" si="1"/>
        <v>0.33333333333333331</v>
      </c>
      <c r="F33" s="10">
        <v>5</v>
      </c>
      <c r="G33" s="10">
        <v>10</v>
      </c>
      <c r="H33" s="5">
        <f t="shared" si="2"/>
        <v>-5</v>
      </c>
      <c r="I33" s="98">
        <f t="shared" si="3"/>
        <v>-0.5</v>
      </c>
      <c r="J33" s="10">
        <v>10</v>
      </c>
      <c r="K33" s="10">
        <v>24</v>
      </c>
      <c r="L33" s="5">
        <f t="shared" si="4"/>
        <v>-14</v>
      </c>
      <c r="M33" s="45">
        <f t="shared" si="5"/>
        <v>-0.58333333333333337</v>
      </c>
      <c r="N33" s="10">
        <v>21</v>
      </c>
      <c r="O33" s="10">
        <v>37</v>
      </c>
      <c r="P33" s="5">
        <f t="shared" si="6"/>
        <v>-16</v>
      </c>
      <c r="Q33" s="45">
        <f t="shared" si="7"/>
        <v>-0.43243243243243246</v>
      </c>
      <c r="R33" s="10">
        <v>61</v>
      </c>
      <c r="S33" s="10">
        <v>24</v>
      </c>
      <c r="T33" s="5">
        <f t="shared" si="8"/>
        <v>37</v>
      </c>
      <c r="U33" s="45">
        <f t="shared" si="9"/>
        <v>1.5416666666666667</v>
      </c>
      <c r="V33" s="10">
        <v>51</v>
      </c>
      <c r="W33" s="10">
        <v>33</v>
      </c>
      <c r="X33" s="5">
        <f t="shared" si="10"/>
        <v>18</v>
      </c>
      <c r="Y33" s="45">
        <f t="shared" si="11"/>
        <v>0.54545454545454541</v>
      </c>
      <c r="Z33" s="10">
        <v>99</v>
      </c>
      <c r="AA33" s="10">
        <v>90</v>
      </c>
      <c r="AB33" s="5">
        <f t="shared" si="12"/>
        <v>9</v>
      </c>
      <c r="AC33" s="45">
        <f t="shared" si="13"/>
        <v>0.1</v>
      </c>
      <c r="AD33" s="10">
        <v>128</v>
      </c>
      <c r="AE33" s="10">
        <v>121</v>
      </c>
      <c r="AF33" s="5">
        <f t="shared" si="14"/>
        <v>7</v>
      </c>
      <c r="AG33" s="45">
        <f t="shared" si="15"/>
        <v>5.7851239669421489E-2</v>
      </c>
      <c r="AH33" s="10">
        <v>29</v>
      </c>
      <c r="AI33" s="10">
        <v>45</v>
      </c>
      <c r="AJ33" s="5">
        <f t="shared" si="16"/>
        <v>-16</v>
      </c>
      <c r="AK33" s="45">
        <f t="shared" si="17"/>
        <v>-0.35555555555555557</v>
      </c>
      <c r="AL33" s="10" t="s">
        <v>72</v>
      </c>
      <c r="AM33" s="10"/>
      <c r="AN33" s="5">
        <f t="shared" si="18"/>
        <v>0</v>
      </c>
      <c r="AO33" s="45" t="e">
        <f t="shared" si="19"/>
        <v>#VALUE!</v>
      </c>
      <c r="AP33" s="10" t="s">
        <v>72</v>
      </c>
      <c r="AQ33" s="10"/>
      <c r="AR33" s="5">
        <f t="shared" si="20"/>
        <v>0</v>
      </c>
      <c r="AS33" s="45" t="e">
        <f t="shared" si="21"/>
        <v>#VALUE!</v>
      </c>
      <c r="AT33" s="10" t="s">
        <v>72</v>
      </c>
      <c r="AU33" s="10"/>
      <c r="AV33" s="5">
        <f t="shared" si="22"/>
        <v>0</v>
      </c>
      <c r="AW33" s="45" t="e">
        <f t="shared" si="23"/>
        <v>#VALUE!</v>
      </c>
      <c r="AX33" s="60">
        <f t="shared" si="24"/>
        <v>412</v>
      </c>
      <c r="AY33" s="8">
        <f t="shared" si="24"/>
        <v>390</v>
      </c>
      <c r="AZ33" s="65">
        <f t="shared" si="26"/>
        <v>22</v>
      </c>
      <c r="BA33" s="45">
        <f t="shared" si="25"/>
        <v>5.6410256410256411E-2</v>
      </c>
    </row>
    <row r="34" spans="1:53" x14ac:dyDescent="0.25">
      <c r="A34" s="5" t="s">
        <v>16</v>
      </c>
      <c r="B34" s="10">
        <v>137</v>
      </c>
      <c r="C34" s="10">
        <v>138</v>
      </c>
      <c r="D34" s="9">
        <f t="shared" si="0"/>
        <v>-1</v>
      </c>
      <c r="E34" s="49">
        <f t="shared" si="1"/>
        <v>-7.246376811594203E-3</v>
      </c>
      <c r="F34" s="10">
        <v>87</v>
      </c>
      <c r="G34" s="10">
        <v>75</v>
      </c>
      <c r="H34" s="5">
        <f t="shared" si="2"/>
        <v>12</v>
      </c>
      <c r="I34" s="98">
        <f t="shared" si="3"/>
        <v>0.16</v>
      </c>
      <c r="J34" s="10">
        <v>119</v>
      </c>
      <c r="K34" s="10">
        <v>105</v>
      </c>
      <c r="L34" s="5">
        <f t="shared" si="4"/>
        <v>14</v>
      </c>
      <c r="M34" s="45">
        <f t="shared" si="5"/>
        <v>0.13333333333333333</v>
      </c>
      <c r="N34" s="10">
        <v>207</v>
      </c>
      <c r="O34" s="10">
        <v>179</v>
      </c>
      <c r="P34" s="5">
        <f t="shared" si="6"/>
        <v>28</v>
      </c>
      <c r="Q34" s="45">
        <f t="shared" si="7"/>
        <v>0.15642458100558659</v>
      </c>
      <c r="R34" s="10">
        <v>163</v>
      </c>
      <c r="S34" s="10">
        <v>148</v>
      </c>
      <c r="T34" s="5">
        <f t="shared" si="8"/>
        <v>15</v>
      </c>
      <c r="U34" s="45">
        <f t="shared" si="9"/>
        <v>0.10135135135135136</v>
      </c>
      <c r="V34" s="10">
        <v>190</v>
      </c>
      <c r="W34" s="10">
        <v>195</v>
      </c>
      <c r="X34" s="5">
        <f t="shared" si="10"/>
        <v>-5</v>
      </c>
      <c r="Y34" s="45">
        <f t="shared" si="11"/>
        <v>-2.564102564102564E-2</v>
      </c>
      <c r="Z34" s="10">
        <v>165</v>
      </c>
      <c r="AA34" s="10">
        <v>161</v>
      </c>
      <c r="AB34" s="5">
        <f t="shared" si="12"/>
        <v>4</v>
      </c>
      <c r="AC34" s="45">
        <f t="shared" si="13"/>
        <v>2.4844720496894408E-2</v>
      </c>
      <c r="AD34" s="10">
        <v>167</v>
      </c>
      <c r="AE34" s="10">
        <v>170</v>
      </c>
      <c r="AF34" s="5">
        <f t="shared" si="14"/>
        <v>-3</v>
      </c>
      <c r="AG34" s="45">
        <f t="shared" si="15"/>
        <v>-1.7647058823529412E-2</v>
      </c>
      <c r="AH34" s="10">
        <v>207</v>
      </c>
      <c r="AI34" s="10">
        <v>247</v>
      </c>
      <c r="AJ34" s="5">
        <f t="shared" si="16"/>
        <v>-40</v>
      </c>
      <c r="AK34" s="45">
        <f t="shared" si="17"/>
        <v>-0.16194331983805668</v>
      </c>
      <c r="AL34" s="10" t="s">
        <v>72</v>
      </c>
      <c r="AM34" s="10"/>
      <c r="AN34" s="5">
        <f t="shared" si="18"/>
        <v>0</v>
      </c>
      <c r="AO34" s="45" t="e">
        <f t="shared" si="19"/>
        <v>#VALUE!</v>
      </c>
      <c r="AP34" s="10" t="s">
        <v>72</v>
      </c>
      <c r="AQ34" s="10"/>
      <c r="AR34" s="5">
        <f t="shared" si="20"/>
        <v>0</v>
      </c>
      <c r="AS34" s="45" t="e">
        <f t="shared" si="21"/>
        <v>#VALUE!</v>
      </c>
      <c r="AT34" s="10" t="s">
        <v>72</v>
      </c>
      <c r="AU34" s="10"/>
      <c r="AV34" s="5">
        <f t="shared" si="22"/>
        <v>0</v>
      </c>
      <c r="AW34" s="45" t="e">
        <f t="shared" si="23"/>
        <v>#VALUE!</v>
      </c>
      <c r="AX34" s="60">
        <f t="shared" si="24"/>
        <v>1442</v>
      </c>
      <c r="AY34" s="8">
        <f t="shared" si="24"/>
        <v>1418</v>
      </c>
      <c r="AZ34" s="65">
        <f t="shared" si="26"/>
        <v>24</v>
      </c>
      <c r="BA34" s="45">
        <f t="shared" si="25"/>
        <v>1.6925246826516221E-2</v>
      </c>
    </row>
    <row r="35" spans="1:53" s="29" customFormat="1" x14ac:dyDescent="0.25">
      <c r="A35" s="27" t="s">
        <v>19</v>
      </c>
      <c r="B35" s="32">
        <v>61</v>
      </c>
      <c r="C35" s="32">
        <v>62</v>
      </c>
      <c r="D35" s="9">
        <f t="shared" si="0"/>
        <v>-1</v>
      </c>
      <c r="E35" s="49">
        <f t="shared" si="1"/>
        <v>-1.6129032258064516E-2</v>
      </c>
      <c r="F35" s="32">
        <v>76</v>
      </c>
      <c r="G35" s="32">
        <v>71</v>
      </c>
      <c r="H35" s="5">
        <f t="shared" si="2"/>
        <v>5</v>
      </c>
      <c r="I35" s="98">
        <f t="shared" si="3"/>
        <v>7.0422535211267609E-2</v>
      </c>
      <c r="J35" s="32">
        <v>105</v>
      </c>
      <c r="K35" s="32">
        <v>101</v>
      </c>
      <c r="L35" s="5">
        <f t="shared" si="4"/>
        <v>4</v>
      </c>
      <c r="M35" s="45">
        <f t="shared" si="5"/>
        <v>3.9603960396039604E-2</v>
      </c>
      <c r="N35" s="32">
        <v>256</v>
      </c>
      <c r="O35" s="32">
        <v>199</v>
      </c>
      <c r="P35" s="5">
        <f t="shared" si="6"/>
        <v>57</v>
      </c>
      <c r="Q35" s="45">
        <f t="shared" si="7"/>
        <v>0.28643216080402012</v>
      </c>
      <c r="R35" s="32">
        <v>214</v>
      </c>
      <c r="S35" s="32">
        <v>181</v>
      </c>
      <c r="T35" s="5">
        <f t="shared" si="8"/>
        <v>33</v>
      </c>
      <c r="U35" s="45">
        <f t="shared" si="9"/>
        <v>0.18232044198895028</v>
      </c>
      <c r="V35" s="32">
        <v>235</v>
      </c>
      <c r="W35" s="32">
        <v>237</v>
      </c>
      <c r="X35" s="5">
        <f t="shared" si="10"/>
        <v>-2</v>
      </c>
      <c r="Y35" s="45">
        <f t="shared" si="11"/>
        <v>-8.4388185654008432E-3</v>
      </c>
      <c r="Z35" s="32">
        <v>1300</v>
      </c>
      <c r="AA35" s="32">
        <v>1343</v>
      </c>
      <c r="AB35" s="5">
        <f t="shared" si="12"/>
        <v>-43</v>
      </c>
      <c r="AC35" s="45">
        <f t="shared" si="13"/>
        <v>-3.2017870439314963E-2</v>
      </c>
      <c r="AD35" s="32">
        <v>382</v>
      </c>
      <c r="AE35" s="32">
        <v>392</v>
      </c>
      <c r="AF35" s="5">
        <f t="shared" si="14"/>
        <v>-10</v>
      </c>
      <c r="AG35" s="45">
        <f t="shared" si="15"/>
        <v>-2.5510204081632654E-2</v>
      </c>
      <c r="AH35" s="32">
        <v>242</v>
      </c>
      <c r="AI35" s="32">
        <v>252</v>
      </c>
      <c r="AJ35" s="5">
        <f t="shared" si="16"/>
        <v>-10</v>
      </c>
      <c r="AK35" s="45">
        <f t="shared" si="17"/>
        <v>-3.968253968253968E-2</v>
      </c>
      <c r="AL35" s="32" t="s">
        <v>72</v>
      </c>
      <c r="AM35" s="32"/>
      <c r="AN35" s="5">
        <f t="shared" si="18"/>
        <v>0</v>
      </c>
      <c r="AO35" s="45" t="e">
        <f t="shared" si="19"/>
        <v>#VALUE!</v>
      </c>
      <c r="AP35" s="32" t="s">
        <v>72</v>
      </c>
      <c r="AQ35" s="32"/>
      <c r="AR35" s="5">
        <f t="shared" si="20"/>
        <v>0</v>
      </c>
      <c r="AS35" s="45" t="e">
        <f t="shared" si="21"/>
        <v>#VALUE!</v>
      </c>
      <c r="AT35" s="32" t="s">
        <v>72</v>
      </c>
      <c r="AU35" s="32"/>
      <c r="AV35" s="5">
        <f t="shared" si="22"/>
        <v>0</v>
      </c>
      <c r="AW35" s="45" t="e">
        <f t="shared" si="23"/>
        <v>#VALUE!</v>
      </c>
      <c r="AX35" s="60">
        <f t="shared" si="24"/>
        <v>2871</v>
      </c>
      <c r="AY35" s="8">
        <f t="shared" si="24"/>
        <v>2838</v>
      </c>
      <c r="AZ35" s="65">
        <f t="shared" si="26"/>
        <v>33</v>
      </c>
      <c r="BA35" s="45">
        <f t="shared" si="25"/>
        <v>1.1627906976744186E-2</v>
      </c>
    </row>
    <row r="36" spans="1:53" x14ac:dyDescent="0.25">
      <c r="A36" s="5" t="s">
        <v>20</v>
      </c>
      <c r="B36" s="10">
        <v>36</v>
      </c>
      <c r="C36" s="10">
        <v>38</v>
      </c>
      <c r="D36" s="9">
        <f t="shared" si="0"/>
        <v>-2</v>
      </c>
      <c r="E36" s="49">
        <f t="shared" si="1"/>
        <v>-5.2631578947368418E-2</v>
      </c>
      <c r="F36" s="10">
        <v>30</v>
      </c>
      <c r="G36" s="10">
        <v>24</v>
      </c>
      <c r="H36" s="5">
        <f t="shared" si="2"/>
        <v>6</v>
      </c>
      <c r="I36" s="98">
        <f t="shared" si="3"/>
        <v>0.25</v>
      </c>
      <c r="J36" s="10">
        <v>60</v>
      </c>
      <c r="K36" s="10">
        <v>44</v>
      </c>
      <c r="L36" s="5">
        <f t="shared" si="4"/>
        <v>16</v>
      </c>
      <c r="M36" s="45">
        <f t="shared" si="5"/>
        <v>0.36363636363636365</v>
      </c>
      <c r="N36" s="10">
        <v>62</v>
      </c>
      <c r="O36" s="10">
        <v>82</v>
      </c>
      <c r="P36" s="5">
        <f t="shared" si="6"/>
        <v>-20</v>
      </c>
      <c r="Q36" s="45">
        <f t="shared" si="7"/>
        <v>-0.24390243902439024</v>
      </c>
      <c r="R36" s="10">
        <v>97</v>
      </c>
      <c r="S36" s="10">
        <v>59</v>
      </c>
      <c r="T36" s="5">
        <f t="shared" si="8"/>
        <v>38</v>
      </c>
      <c r="U36" s="45">
        <f t="shared" si="9"/>
        <v>0.64406779661016944</v>
      </c>
      <c r="V36" s="10">
        <v>124</v>
      </c>
      <c r="W36" s="10">
        <v>85</v>
      </c>
      <c r="X36" s="5">
        <f t="shared" si="10"/>
        <v>39</v>
      </c>
      <c r="Y36" s="45">
        <f t="shared" si="11"/>
        <v>0.45882352941176469</v>
      </c>
      <c r="Z36" s="10">
        <v>162</v>
      </c>
      <c r="AA36" s="10">
        <v>169</v>
      </c>
      <c r="AB36" s="5">
        <f t="shared" si="12"/>
        <v>-7</v>
      </c>
      <c r="AC36" s="45">
        <f t="shared" si="13"/>
        <v>-4.142011834319527E-2</v>
      </c>
      <c r="AD36" s="10">
        <v>102</v>
      </c>
      <c r="AE36" s="10">
        <v>100</v>
      </c>
      <c r="AF36" s="5">
        <f t="shared" si="14"/>
        <v>2</v>
      </c>
      <c r="AG36" s="45">
        <f t="shared" si="15"/>
        <v>0.02</v>
      </c>
      <c r="AH36" s="10">
        <v>71</v>
      </c>
      <c r="AI36" s="10">
        <v>74</v>
      </c>
      <c r="AJ36" s="5">
        <f t="shared" si="16"/>
        <v>-3</v>
      </c>
      <c r="AK36" s="45">
        <f t="shared" si="17"/>
        <v>-4.0540540540540543E-2</v>
      </c>
      <c r="AL36" s="10" t="s">
        <v>72</v>
      </c>
      <c r="AM36" s="10"/>
      <c r="AN36" s="5">
        <f t="shared" si="18"/>
        <v>0</v>
      </c>
      <c r="AO36" s="45" t="e">
        <f t="shared" si="19"/>
        <v>#VALUE!</v>
      </c>
      <c r="AP36" s="10" t="s">
        <v>72</v>
      </c>
      <c r="AQ36" s="10"/>
      <c r="AR36" s="5">
        <f t="shared" si="20"/>
        <v>0</v>
      </c>
      <c r="AS36" s="45" t="e">
        <f t="shared" si="21"/>
        <v>#VALUE!</v>
      </c>
      <c r="AT36" s="10" t="s">
        <v>72</v>
      </c>
      <c r="AU36" s="10"/>
      <c r="AV36" s="5">
        <f t="shared" si="22"/>
        <v>0</v>
      </c>
      <c r="AW36" s="45" t="e">
        <f t="shared" si="23"/>
        <v>#VALUE!</v>
      </c>
      <c r="AX36" s="60">
        <f t="shared" si="24"/>
        <v>744</v>
      </c>
      <c r="AY36" s="8">
        <f t="shared" si="24"/>
        <v>675</v>
      </c>
      <c r="AZ36" s="65">
        <f t="shared" si="26"/>
        <v>69</v>
      </c>
      <c r="BA36" s="45">
        <f t="shared" si="25"/>
        <v>0.10222222222222223</v>
      </c>
    </row>
    <row r="37" spans="1:53" x14ac:dyDescent="0.25">
      <c r="A37" s="5" t="s">
        <v>21</v>
      </c>
      <c r="B37" s="10">
        <v>65</v>
      </c>
      <c r="C37" s="10">
        <v>68</v>
      </c>
      <c r="D37" s="9">
        <f t="shared" si="0"/>
        <v>-3</v>
      </c>
      <c r="E37" s="49">
        <f t="shared" si="1"/>
        <v>-4.4117647058823532E-2</v>
      </c>
      <c r="F37" s="10">
        <v>65</v>
      </c>
      <c r="G37" s="10">
        <v>87</v>
      </c>
      <c r="H37" s="5">
        <f t="shared" si="2"/>
        <v>-22</v>
      </c>
      <c r="I37" s="98">
        <f t="shared" si="3"/>
        <v>-0.25287356321839083</v>
      </c>
      <c r="J37" s="10">
        <v>113</v>
      </c>
      <c r="K37" s="10">
        <v>144</v>
      </c>
      <c r="L37" s="5">
        <f t="shared" si="4"/>
        <v>-31</v>
      </c>
      <c r="M37" s="45">
        <f t="shared" si="5"/>
        <v>-0.21527777777777779</v>
      </c>
      <c r="N37" s="10">
        <v>211</v>
      </c>
      <c r="O37" s="10">
        <v>221</v>
      </c>
      <c r="P37" s="5">
        <f t="shared" si="6"/>
        <v>-10</v>
      </c>
      <c r="Q37" s="45">
        <f t="shared" si="7"/>
        <v>-4.5248868778280542E-2</v>
      </c>
      <c r="R37" s="10">
        <v>239</v>
      </c>
      <c r="S37" s="10">
        <v>292</v>
      </c>
      <c r="T37" s="5">
        <f t="shared" si="8"/>
        <v>-53</v>
      </c>
      <c r="U37" s="45">
        <f t="shared" si="9"/>
        <v>-0.1815068493150685</v>
      </c>
      <c r="V37" s="10">
        <v>386</v>
      </c>
      <c r="W37" s="10">
        <v>400</v>
      </c>
      <c r="X37" s="5">
        <f t="shared" si="10"/>
        <v>-14</v>
      </c>
      <c r="Y37" s="45">
        <f t="shared" si="11"/>
        <v>-3.5000000000000003E-2</v>
      </c>
      <c r="Z37" s="10">
        <v>463</v>
      </c>
      <c r="AA37" s="10">
        <v>545</v>
      </c>
      <c r="AB37" s="5">
        <f t="shared" si="12"/>
        <v>-82</v>
      </c>
      <c r="AC37" s="45">
        <f t="shared" si="13"/>
        <v>-0.15045871559633028</v>
      </c>
      <c r="AD37" s="10">
        <v>214</v>
      </c>
      <c r="AE37" s="10">
        <v>233</v>
      </c>
      <c r="AF37" s="5">
        <f t="shared" si="14"/>
        <v>-19</v>
      </c>
      <c r="AG37" s="45">
        <f t="shared" si="15"/>
        <v>-8.15450643776824E-2</v>
      </c>
      <c r="AH37" s="10">
        <v>222</v>
      </c>
      <c r="AI37" s="10">
        <v>226</v>
      </c>
      <c r="AJ37" s="5">
        <f t="shared" si="16"/>
        <v>-4</v>
      </c>
      <c r="AK37" s="45">
        <f t="shared" si="17"/>
        <v>-1.7699115044247787E-2</v>
      </c>
      <c r="AL37" s="10" t="s">
        <v>72</v>
      </c>
      <c r="AM37" s="10"/>
      <c r="AN37" s="5">
        <f t="shared" si="18"/>
        <v>0</v>
      </c>
      <c r="AO37" s="45" t="e">
        <f t="shared" si="19"/>
        <v>#VALUE!</v>
      </c>
      <c r="AP37" s="10" t="s">
        <v>72</v>
      </c>
      <c r="AQ37" s="10"/>
      <c r="AR37" s="5">
        <f t="shared" si="20"/>
        <v>0</v>
      </c>
      <c r="AS37" s="45" t="e">
        <f t="shared" si="21"/>
        <v>#VALUE!</v>
      </c>
      <c r="AT37" s="10" t="s">
        <v>72</v>
      </c>
      <c r="AU37" s="10"/>
      <c r="AV37" s="5">
        <f t="shared" si="22"/>
        <v>0</v>
      </c>
      <c r="AW37" s="45" t="e">
        <f t="shared" si="23"/>
        <v>#VALUE!</v>
      </c>
      <c r="AX37" s="60">
        <f t="shared" si="24"/>
        <v>1978</v>
      </c>
      <c r="AY37" s="8">
        <f t="shared" si="24"/>
        <v>2216</v>
      </c>
      <c r="AZ37" s="65">
        <f t="shared" si="26"/>
        <v>-238</v>
      </c>
      <c r="BA37" s="45">
        <f t="shared" si="25"/>
        <v>-0.10740072202166065</v>
      </c>
    </row>
    <row r="38" spans="1:53" x14ac:dyDescent="0.25">
      <c r="A38" s="112" t="s">
        <v>22</v>
      </c>
      <c r="B38" s="113">
        <v>1553</v>
      </c>
      <c r="C38" s="113">
        <v>2315</v>
      </c>
      <c r="D38" s="114">
        <f t="shared" si="0"/>
        <v>-762</v>
      </c>
      <c r="E38" s="115">
        <f t="shared" si="1"/>
        <v>-0.32915766738660907</v>
      </c>
      <c r="F38" s="113">
        <v>2224</v>
      </c>
      <c r="G38" s="113">
        <v>2640</v>
      </c>
      <c r="H38" s="112">
        <f t="shared" si="2"/>
        <v>-416</v>
      </c>
      <c r="I38" s="116">
        <f t="shared" si="3"/>
        <v>-0.15757575757575756</v>
      </c>
      <c r="J38" s="113">
        <v>2358</v>
      </c>
      <c r="K38" s="113">
        <v>3301</v>
      </c>
      <c r="L38" s="112">
        <f t="shared" si="4"/>
        <v>-943</v>
      </c>
      <c r="M38" s="116">
        <f t="shared" si="5"/>
        <v>-0.28567100878521662</v>
      </c>
      <c r="N38" s="113">
        <v>5129</v>
      </c>
      <c r="O38" s="113">
        <v>7386</v>
      </c>
      <c r="P38" s="112">
        <f t="shared" si="6"/>
        <v>-2257</v>
      </c>
      <c r="Q38" s="116">
        <f t="shared" si="7"/>
        <v>-0.30557812076902247</v>
      </c>
      <c r="R38" s="113">
        <v>5159</v>
      </c>
      <c r="S38" s="113">
        <v>9461</v>
      </c>
      <c r="T38" s="112">
        <f t="shared" si="8"/>
        <v>-4302</v>
      </c>
      <c r="U38" s="116">
        <f t="shared" si="9"/>
        <v>-0.45470880456611351</v>
      </c>
      <c r="V38" s="113">
        <v>4632</v>
      </c>
      <c r="W38" s="113">
        <v>5769</v>
      </c>
      <c r="X38" s="112">
        <f t="shared" si="10"/>
        <v>-1137</v>
      </c>
      <c r="Y38" s="116">
        <f t="shared" si="11"/>
        <v>-0.19708788351534062</v>
      </c>
      <c r="Z38" s="113">
        <v>7135</v>
      </c>
      <c r="AA38" s="113">
        <v>10282</v>
      </c>
      <c r="AB38" s="112">
        <f t="shared" si="12"/>
        <v>-3147</v>
      </c>
      <c r="AC38" s="116">
        <f t="shared" si="13"/>
        <v>-0.30606885819879404</v>
      </c>
      <c r="AD38" s="113">
        <v>15020</v>
      </c>
      <c r="AE38" s="113">
        <v>17604</v>
      </c>
      <c r="AF38" s="112">
        <f t="shared" si="14"/>
        <v>-2584</v>
      </c>
      <c r="AG38" s="116">
        <f t="shared" si="15"/>
        <v>-0.1467848216314474</v>
      </c>
      <c r="AH38" s="113">
        <v>4215</v>
      </c>
      <c r="AI38" s="113">
        <v>4475</v>
      </c>
      <c r="AJ38" s="112">
        <f t="shared" si="16"/>
        <v>-260</v>
      </c>
      <c r="AK38" s="116">
        <f t="shared" si="17"/>
        <v>-5.8100558659217878E-2</v>
      </c>
      <c r="AL38" s="113" t="s">
        <v>72</v>
      </c>
      <c r="AM38" s="113"/>
      <c r="AN38" s="112">
        <f t="shared" si="18"/>
        <v>0</v>
      </c>
      <c r="AO38" s="116" t="e">
        <f t="shared" si="19"/>
        <v>#VALUE!</v>
      </c>
      <c r="AP38" s="113" t="s">
        <v>72</v>
      </c>
      <c r="AQ38" s="113"/>
      <c r="AR38" s="112">
        <f t="shared" si="20"/>
        <v>0</v>
      </c>
      <c r="AS38" s="116" t="e">
        <f t="shared" si="21"/>
        <v>#VALUE!</v>
      </c>
      <c r="AT38" s="113" t="s">
        <v>72</v>
      </c>
      <c r="AU38" s="113"/>
      <c r="AV38" s="112">
        <f t="shared" si="22"/>
        <v>0</v>
      </c>
      <c r="AW38" s="116" t="e">
        <f t="shared" si="23"/>
        <v>#VALUE!</v>
      </c>
      <c r="AX38" s="117">
        <f t="shared" si="24"/>
        <v>47425</v>
      </c>
      <c r="AY38" s="118">
        <f t="shared" si="24"/>
        <v>63233</v>
      </c>
      <c r="AZ38" s="119">
        <f t="shared" si="26"/>
        <v>-15808</v>
      </c>
      <c r="BA38" s="116">
        <f t="shared" si="25"/>
        <v>-0.24999604636819384</v>
      </c>
    </row>
    <row r="39" spans="1:53" x14ac:dyDescent="0.25">
      <c r="A39" s="21" t="s">
        <v>23</v>
      </c>
      <c r="B39" s="22">
        <v>1232</v>
      </c>
      <c r="C39" s="22">
        <v>1106</v>
      </c>
      <c r="D39" s="76">
        <f t="shared" si="0"/>
        <v>126</v>
      </c>
      <c r="E39" s="77">
        <f t="shared" si="1"/>
        <v>0.11392405063291139</v>
      </c>
      <c r="F39" s="22">
        <v>1001</v>
      </c>
      <c r="G39" s="22">
        <v>1251</v>
      </c>
      <c r="H39" s="21">
        <f t="shared" si="2"/>
        <v>-250</v>
      </c>
      <c r="I39" s="73">
        <f t="shared" si="3"/>
        <v>-0.19984012789768185</v>
      </c>
      <c r="J39" s="22">
        <v>2231</v>
      </c>
      <c r="K39" s="22">
        <v>2956</v>
      </c>
      <c r="L39" s="21">
        <f t="shared" si="4"/>
        <v>-725</v>
      </c>
      <c r="M39" s="73">
        <f t="shared" si="5"/>
        <v>-0.24526387009472259</v>
      </c>
      <c r="N39" s="22">
        <v>3963</v>
      </c>
      <c r="O39" s="22">
        <v>3154</v>
      </c>
      <c r="P39" s="21">
        <f t="shared" si="6"/>
        <v>809</v>
      </c>
      <c r="Q39" s="73">
        <f t="shared" si="7"/>
        <v>0.25649968294229547</v>
      </c>
      <c r="R39" s="22">
        <v>3746</v>
      </c>
      <c r="S39" s="22">
        <v>4828</v>
      </c>
      <c r="T39" s="21">
        <f t="shared" si="8"/>
        <v>-1082</v>
      </c>
      <c r="U39" s="73">
        <f t="shared" si="9"/>
        <v>-0.22410936205468102</v>
      </c>
      <c r="V39" s="22">
        <v>4953</v>
      </c>
      <c r="W39" s="22">
        <v>4403</v>
      </c>
      <c r="X39" s="21">
        <f t="shared" si="10"/>
        <v>550</v>
      </c>
      <c r="Y39" s="73">
        <f t="shared" si="11"/>
        <v>0.12491483079718374</v>
      </c>
      <c r="Z39" s="22">
        <v>5940</v>
      </c>
      <c r="AA39" s="22">
        <v>6228</v>
      </c>
      <c r="AB39" s="21">
        <f t="shared" si="12"/>
        <v>-288</v>
      </c>
      <c r="AC39" s="73">
        <f t="shared" si="13"/>
        <v>-4.6242774566473986E-2</v>
      </c>
      <c r="AD39" s="22">
        <v>7295</v>
      </c>
      <c r="AE39" s="22">
        <v>6798</v>
      </c>
      <c r="AF39" s="21">
        <f t="shared" si="14"/>
        <v>497</v>
      </c>
      <c r="AG39" s="73">
        <f t="shared" si="15"/>
        <v>7.3109738158281853E-2</v>
      </c>
      <c r="AH39" s="22">
        <v>5136</v>
      </c>
      <c r="AI39" s="22">
        <v>4861</v>
      </c>
      <c r="AJ39" s="21">
        <f t="shared" si="16"/>
        <v>275</v>
      </c>
      <c r="AK39" s="73">
        <f t="shared" si="17"/>
        <v>5.6572721662209419E-2</v>
      </c>
      <c r="AL39" s="22" t="s">
        <v>72</v>
      </c>
      <c r="AM39" s="22"/>
      <c r="AN39" s="21">
        <f t="shared" si="18"/>
        <v>0</v>
      </c>
      <c r="AO39" s="73" t="e">
        <f t="shared" si="19"/>
        <v>#VALUE!</v>
      </c>
      <c r="AP39" s="22" t="s">
        <v>72</v>
      </c>
      <c r="AQ39" s="22"/>
      <c r="AR39" s="21">
        <f t="shared" si="20"/>
        <v>0</v>
      </c>
      <c r="AS39" s="73" t="e">
        <f t="shared" si="21"/>
        <v>#VALUE!</v>
      </c>
      <c r="AT39" s="22" t="s">
        <v>72</v>
      </c>
      <c r="AU39" s="22"/>
      <c r="AV39" s="21">
        <f t="shared" si="22"/>
        <v>0</v>
      </c>
      <c r="AW39" s="73" t="e">
        <f t="shared" si="23"/>
        <v>#VALUE!</v>
      </c>
      <c r="AX39" s="74">
        <f t="shared" ref="AX39:AY70" si="27">SUM(B39,F39,J39,N39,R39,V39,Z39,AD39,AH39,AL39,AP39,AT39)</f>
        <v>35497</v>
      </c>
      <c r="AY39" s="35">
        <f t="shared" si="27"/>
        <v>35585</v>
      </c>
      <c r="AZ39" s="75">
        <f t="shared" si="26"/>
        <v>-88</v>
      </c>
      <c r="BA39" s="73">
        <f t="shared" si="25"/>
        <v>-2.4729520865533232E-3</v>
      </c>
    </row>
    <row r="40" spans="1:53" x14ac:dyDescent="0.25">
      <c r="A40" s="5" t="s">
        <v>24</v>
      </c>
      <c r="B40" s="10">
        <v>123</v>
      </c>
      <c r="C40" s="10">
        <v>118</v>
      </c>
      <c r="D40" s="9">
        <f t="shared" si="0"/>
        <v>5</v>
      </c>
      <c r="E40" s="49">
        <f t="shared" si="1"/>
        <v>4.2372881355932202E-2</v>
      </c>
      <c r="F40" s="10">
        <v>125</v>
      </c>
      <c r="G40" s="10">
        <v>126</v>
      </c>
      <c r="H40" s="5">
        <f t="shared" si="2"/>
        <v>-1</v>
      </c>
      <c r="I40" s="98">
        <f t="shared" si="3"/>
        <v>-7.9365079365079361E-3</v>
      </c>
      <c r="J40" s="10">
        <v>137</v>
      </c>
      <c r="K40" s="10">
        <v>184</v>
      </c>
      <c r="L40" s="5">
        <f t="shared" si="4"/>
        <v>-47</v>
      </c>
      <c r="M40" s="45">
        <f t="shared" si="5"/>
        <v>-0.25543478260869568</v>
      </c>
      <c r="N40" s="10">
        <v>253</v>
      </c>
      <c r="O40" s="10">
        <v>321</v>
      </c>
      <c r="P40" s="5">
        <f t="shared" si="6"/>
        <v>-68</v>
      </c>
      <c r="Q40" s="45">
        <f t="shared" si="7"/>
        <v>-0.21183800623052959</v>
      </c>
      <c r="R40" s="10">
        <v>341</v>
      </c>
      <c r="S40" s="10">
        <v>288</v>
      </c>
      <c r="T40" s="5">
        <f t="shared" si="8"/>
        <v>53</v>
      </c>
      <c r="U40" s="45">
        <f t="shared" si="9"/>
        <v>0.18402777777777779</v>
      </c>
      <c r="V40" s="10">
        <v>598</v>
      </c>
      <c r="W40" s="10">
        <v>609</v>
      </c>
      <c r="X40" s="5">
        <f t="shared" si="10"/>
        <v>-11</v>
      </c>
      <c r="Y40" s="45">
        <f t="shared" si="11"/>
        <v>-1.8062397372742199E-2</v>
      </c>
      <c r="Z40" s="10">
        <v>431</v>
      </c>
      <c r="AA40" s="10">
        <v>716</v>
      </c>
      <c r="AB40" s="5">
        <f t="shared" si="12"/>
        <v>-285</v>
      </c>
      <c r="AC40" s="45">
        <f t="shared" si="13"/>
        <v>-0.39804469273743015</v>
      </c>
      <c r="AD40" s="10">
        <v>642</v>
      </c>
      <c r="AE40" s="10">
        <v>815</v>
      </c>
      <c r="AF40" s="5">
        <f t="shared" si="14"/>
        <v>-173</v>
      </c>
      <c r="AG40" s="45">
        <f t="shared" si="15"/>
        <v>-0.21226993865030674</v>
      </c>
      <c r="AH40" s="10">
        <v>384</v>
      </c>
      <c r="AI40" s="10">
        <v>431</v>
      </c>
      <c r="AJ40" s="5">
        <f t="shared" si="16"/>
        <v>-47</v>
      </c>
      <c r="AK40" s="45">
        <f t="shared" si="17"/>
        <v>-0.10904872389791183</v>
      </c>
      <c r="AL40" s="10" t="s">
        <v>72</v>
      </c>
      <c r="AM40" s="10"/>
      <c r="AN40" s="5">
        <f t="shared" si="18"/>
        <v>0</v>
      </c>
      <c r="AO40" s="45" t="e">
        <f t="shared" si="19"/>
        <v>#VALUE!</v>
      </c>
      <c r="AP40" s="10" t="s">
        <v>72</v>
      </c>
      <c r="AQ40" s="10"/>
      <c r="AR40" s="5">
        <f t="shared" si="20"/>
        <v>0</v>
      </c>
      <c r="AS40" s="45" t="e">
        <f t="shared" si="21"/>
        <v>#VALUE!</v>
      </c>
      <c r="AT40" s="10" t="s">
        <v>72</v>
      </c>
      <c r="AU40" s="10"/>
      <c r="AV40" s="5">
        <f t="shared" si="22"/>
        <v>0</v>
      </c>
      <c r="AW40" s="45" t="e">
        <f t="shared" si="23"/>
        <v>#VALUE!</v>
      </c>
      <c r="AX40" s="60">
        <f t="shared" si="27"/>
        <v>3034</v>
      </c>
      <c r="AY40" s="8">
        <f t="shared" si="27"/>
        <v>3608</v>
      </c>
      <c r="AZ40" s="65">
        <f t="shared" si="26"/>
        <v>-574</v>
      </c>
      <c r="BA40" s="45">
        <f t="shared" si="25"/>
        <v>-0.15909090909090909</v>
      </c>
    </row>
    <row r="41" spans="1:53" x14ac:dyDescent="0.25">
      <c r="A41" s="5" t="s">
        <v>27</v>
      </c>
      <c r="B41" s="10">
        <v>54</v>
      </c>
      <c r="C41" s="10">
        <v>78</v>
      </c>
      <c r="D41" s="9">
        <f>SUM(B41,-C41)</f>
        <v>-24</v>
      </c>
      <c r="E41" s="49">
        <f t="shared" si="1"/>
        <v>-0.30769230769230771</v>
      </c>
      <c r="F41" s="10">
        <v>46</v>
      </c>
      <c r="G41" s="10">
        <v>88</v>
      </c>
      <c r="H41" s="5">
        <f t="shared" si="2"/>
        <v>-42</v>
      </c>
      <c r="I41" s="98">
        <f t="shared" si="3"/>
        <v>-0.47727272727272729</v>
      </c>
      <c r="J41" s="10">
        <v>75</v>
      </c>
      <c r="K41" s="10">
        <v>140</v>
      </c>
      <c r="L41" s="5">
        <f t="shared" si="4"/>
        <v>-65</v>
      </c>
      <c r="M41" s="45">
        <f t="shared" si="5"/>
        <v>-0.4642857142857143</v>
      </c>
      <c r="N41" s="10">
        <v>188</v>
      </c>
      <c r="O41" s="10">
        <v>173</v>
      </c>
      <c r="P41" s="5">
        <f t="shared" si="6"/>
        <v>15</v>
      </c>
      <c r="Q41" s="45">
        <f t="shared" si="7"/>
        <v>8.6705202312138727E-2</v>
      </c>
      <c r="R41" s="10">
        <v>221</v>
      </c>
      <c r="S41" s="10">
        <v>223</v>
      </c>
      <c r="T41" s="5">
        <f t="shared" si="8"/>
        <v>-2</v>
      </c>
      <c r="U41" s="45">
        <f t="shared" si="9"/>
        <v>-8.9686098654708519E-3</v>
      </c>
      <c r="V41" s="10">
        <v>219</v>
      </c>
      <c r="W41" s="10">
        <v>354</v>
      </c>
      <c r="X41" s="5">
        <f t="shared" si="10"/>
        <v>-135</v>
      </c>
      <c r="Y41" s="45">
        <f t="shared" si="11"/>
        <v>-0.38135593220338981</v>
      </c>
      <c r="Z41" s="10">
        <v>278</v>
      </c>
      <c r="AA41" s="10">
        <v>404</v>
      </c>
      <c r="AB41" s="5">
        <f t="shared" si="12"/>
        <v>-126</v>
      </c>
      <c r="AC41" s="45">
        <f t="shared" si="13"/>
        <v>-0.31188118811881188</v>
      </c>
      <c r="AD41" s="10">
        <v>298</v>
      </c>
      <c r="AE41" s="10">
        <v>273</v>
      </c>
      <c r="AF41" s="5">
        <f t="shared" si="14"/>
        <v>25</v>
      </c>
      <c r="AG41" s="45">
        <f t="shared" si="15"/>
        <v>9.1575091575091569E-2</v>
      </c>
      <c r="AH41" s="10">
        <v>214</v>
      </c>
      <c r="AI41" s="10">
        <v>254</v>
      </c>
      <c r="AJ41" s="5">
        <f t="shared" si="16"/>
        <v>-40</v>
      </c>
      <c r="AK41" s="45">
        <f t="shared" si="17"/>
        <v>-0.15748031496062992</v>
      </c>
      <c r="AL41" s="10" t="s">
        <v>72</v>
      </c>
      <c r="AM41" s="10"/>
      <c r="AN41" s="5">
        <f t="shared" si="18"/>
        <v>0</v>
      </c>
      <c r="AO41" s="45" t="e">
        <f t="shared" si="19"/>
        <v>#VALUE!</v>
      </c>
      <c r="AP41" s="10" t="s">
        <v>72</v>
      </c>
      <c r="AQ41" s="10"/>
      <c r="AR41" s="5">
        <f t="shared" si="20"/>
        <v>0</v>
      </c>
      <c r="AS41" s="45" t="e">
        <f t="shared" si="21"/>
        <v>#VALUE!</v>
      </c>
      <c r="AT41" s="10" t="s">
        <v>72</v>
      </c>
      <c r="AU41" s="10"/>
      <c r="AV41" s="5">
        <f t="shared" si="22"/>
        <v>0</v>
      </c>
      <c r="AW41" s="45" t="e">
        <f t="shared" si="23"/>
        <v>#VALUE!</v>
      </c>
      <c r="AX41" s="60">
        <f t="shared" si="27"/>
        <v>1593</v>
      </c>
      <c r="AY41" s="8">
        <f t="shared" si="27"/>
        <v>1987</v>
      </c>
      <c r="AZ41" s="65">
        <f t="shared" si="26"/>
        <v>-394</v>
      </c>
      <c r="BA41" s="45">
        <f t="shared" si="25"/>
        <v>-0.19828887770508305</v>
      </c>
    </row>
    <row r="42" spans="1:53" x14ac:dyDescent="0.25">
      <c r="A42" s="5" t="s">
        <v>26</v>
      </c>
      <c r="B42" s="10">
        <v>1</v>
      </c>
      <c r="C42" s="10">
        <v>4</v>
      </c>
      <c r="D42" s="9">
        <f t="shared" si="0"/>
        <v>-3</v>
      </c>
      <c r="E42" s="49">
        <f t="shared" si="1"/>
        <v>-0.75</v>
      </c>
      <c r="F42" s="10">
        <v>3</v>
      </c>
      <c r="G42" s="10">
        <v>0</v>
      </c>
      <c r="H42" s="5">
        <f t="shared" si="2"/>
        <v>3</v>
      </c>
      <c r="I42" s="98" t="e">
        <f t="shared" si="3"/>
        <v>#DIV/0!</v>
      </c>
      <c r="J42" s="10">
        <v>9</v>
      </c>
      <c r="K42" s="10">
        <v>11</v>
      </c>
      <c r="L42" s="5">
        <f t="shared" si="4"/>
        <v>-2</v>
      </c>
      <c r="M42" s="45">
        <f t="shared" si="5"/>
        <v>-0.18181818181818182</v>
      </c>
      <c r="N42" s="10">
        <v>22</v>
      </c>
      <c r="O42" s="10">
        <v>6</v>
      </c>
      <c r="P42" s="5">
        <f t="shared" si="6"/>
        <v>16</v>
      </c>
      <c r="Q42" s="45">
        <f t="shared" si="7"/>
        <v>2.6666666666666665</v>
      </c>
      <c r="R42" s="10">
        <v>19</v>
      </c>
      <c r="S42" s="10">
        <v>18</v>
      </c>
      <c r="T42" s="5">
        <f t="shared" si="8"/>
        <v>1</v>
      </c>
      <c r="U42" s="45">
        <f t="shared" si="9"/>
        <v>5.5555555555555552E-2</v>
      </c>
      <c r="V42" s="10">
        <v>54</v>
      </c>
      <c r="W42" s="10">
        <v>73</v>
      </c>
      <c r="X42" s="5">
        <f t="shared" si="10"/>
        <v>-19</v>
      </c>
      <c r="Y42" s="45">
        <f t="shared" si="11"/>
        <v>-0.26027397260273971</v>
      </c>
      <c r="Z42" s="10">
        <v>83</v>
      </c>
      <c r="AA42" s="10">
        <v>48</v>
      </c>
      <c r="AB42" s="5">
        <f t="shared" si="12"/>
        <v>35</v>
      </c>
      <c r="AC42" s="45">
        <f t="shared" si="13"/>
        <v>0.72916666666666663</v>
      </c>
      <c r="AD42" s="10">
        <v>44</v>
      </c>
      <c r="AE42" s="10">
        <v>47</v>
      </c>
      <c r="AF42" s="5">
        <f t="shared" si="14"/>
        <v>-3</v>
      </c>
      <c r="AG42" s="45">
        <f t="shared" si="15"/>
        <v>-6.3829787234042548E-2</v>
      </c>
      <c r="AH42" s="10">
        <v>50</v>
      </c>
      <c r="AI42" s="10">
        <v>28</v>
      </c>
      <c r="AJ42" s="5">
        <f t="shared" si="16"/>
        <v>22</v>
      </c>
      <c r="AK42" s="45">
        <f t="shared" si="17"/>
        <v>0.7857142857142857</v>
      </c>
      <c r="AL42" s="10" t="s">
        <v>72</v>
      </c>
      <c r="AM42" s="10"/>
      <c r="AN42" s="5">
        <f t="shared" si="18"/>
        <v>0</v>
      </c>
      <c r="AO42" s="45" t="e">
        <f t="shared" si="19"/>
        <v>#VALUE!</v>
      </c>
      <c r="AP42" s="10" t="s">
        <v>72</v>
      </c>
      <c r="AQ42" s="10"/>
      <c r="AR42" s="5">
        <f t="shared" si="20"/>
        <v>0</v>
      </c>
      <c r="AS42" s="45" t="e">
        <f t="shared" si="21"/>
        <v>#VALUE!</v>
      </c>
      <c r="AT42" s="10" t="s">
        <v>72</v>
      </c>
      <c r="AU42" s="10"/>
      <c r="AV42" s="5">
        <f t="shared" si="22"/>
        <v>0</v>
      </c>
      <c r="AW42" s="45" t="e">
        <f t="shared" si="23"/>
        <v>#VALUE!</v>
      </c>
      <c r="AX42" s="60">
        <f t="shared" si="27"/>
        <v>285</v>
      </c>
      <c r="AY42" s="8">
        <f t="shared" si="27"/>
        <v>235</v>
      </c>
      <c r="AZ42" s="65">
        <f t="shared" si="26"/>
        <v>50</v>
      </c>
      <c r="BA42" s="45">
        <f t="shared" si="25"/>
        <v>0.21276595744680851</v>
      </c>
    </row>
    <row r="43" spans="1:53" x14ac:dyDescent="0.25">
      <c r="A43" s="5" t="s">
        <v>29</v>
      </c>
      <c r="B43" s="10">
        <v>27</v>
      </c>
      <c r="C43" s="10">
        <v>19</v>
      </c>
      <c r="D43" s="9">
        <f t="shared" si="0"/>
        <v>8</v>
      </c>
      <c r="E43" s="49">
        <f t="shared" si="1"/>
        <v>0.42105263157894735</v>
      </c>
      <c r="F43" s="10">
        <v>23</v>
      </c>
      <c r="G43" s="10">
        <v>16</v>
      </c>
      <c r="H43" s="5">
        <f t="shared" si="2"/>
        <v>7</v>
      </c>
      <c r="I43" s="98">
        <f t="shared" si="3"/>
        <v>0.4375</v>
      </c>
      <c r="J43" s="10">
        <v>62</v>
      </c>
      <c r="K43" s="10">
        <v>38</v>
      </c>
      <c r="L43" s="5">
        <f t="shared" si="4"/>
        <v>24</v>
      </c>
      <c r="M43" s="45">
        <f t="shared" si="5"/>
        <v>0.63157894736842102</v>
      </c>
      <c r="N43" s="10">
        <v>89</v>
      </c>
      <c r="O43" s="10">
        <v>48</v>
      </c>
      <c r="P43" s="5">
        <f t="shared" si="6"/>
        <v>41</v>
      </c>
      <c r="Q43" s="45">
        <f t="shared" si="7"/>
        <v>0.85416666666666663</v>
      </c>
      <c r="R43" s="10">
        <v>74</v>
      </c>
      <c r="S43" s="10">
        <v>62</v>
      </c>
      <c r="T43" s="5">
        <f t="shared" si="8"/>
        <v>12</v>
      </c>
      <c r="U43" s="45">
        <f t="shared" si="9"/>
        <v>0.19354838709677419</v>
      </c>
      <c r="V43" s="10">
        <v>111</v>
      </c>
      <c r="W43" s="10">
        <v>98</v>
      </c>
      <c r="X43" s="5">
        <f t="shared" si="10"/>
        <v>13</v>
      </c>
      <c r="Y43" s="45">
        <f t="shared" si="11"/>
        <v>0.1326530612244898</v>
      </c>
      <c r="Z43" s="10">
        <v>65</v>
      </c>
      <c r="AA43" s="10">
        <v>124</v>
      </c>
      <c r="AB43" s="5">
        <f t="shared" si="12"/>
        <v>-59</v>
      </c>
      <c r="AC43" s="45">
        <f t="shared" si="13"/>
        <v>-0.47580645161290325</v>
      </c>
      <c r="AD43" s="10">
        <v>152</v>
      </c>
      <c r="AE43" s="10">
        <v>97</v>
      </c>
      <c r="AF43" s="5">
        <f t="shared" si="14"/>
        <v>55</v>
      </c>
      <c r="AG43" s="45">
        <f t="shared" si="15"/>
        <v>0.5670103092783505</v>
      </c>
      <c r="AH43" s="10">
        <v>93</v>
      </c>
      <c r="AI43" s="10">
        <v>85</v>
      </c>
      <c r="AJ43" s="5">
        <f t="shared" si="16"/>
        <v>8</v>
      </c>
      <c r="AK43" s="45">
        <f t="shared" si="17"/>
        <v>9.4117647058823528E-2</v>
      </c>
      <c r="AL43" s="10" t="s">
        <v>72</v>
      </c>
      <c r="AM43" s="10"/>
      <c r="AN43" s="5">
        <f t="shared" si="18"/>
        <v>0</v>
      </c>
      <c r="AO43" s="45" t="e">
        <f t="shared" si="19"/>
        <v>#VALUE!</v>
      </c>
      <c r="AP43" s="10" t="s">
        <v>72</v>
      </c>
      <c r="AQ43" s="10"/>
      <c r="AR43" s="5">
        <f t="shared" si="20"/>
        <v>0</v>
      </c>
      <c r="AS43" s="45" t="e">
        <f t="shared" si="21"/>
        <v>#VALUE!</v>
      </c>
      <c r="AT43" s="10" t="s">
        <v>72</v>
      </c>
      <c r="AU43" s="10"/>
      <c r="AV43" s="5">
        <f t="shared" si="22"/>
        <v>0</v>
      </c>
      <c r="AW43" s="45" t="e">
        <f t="shared" si="23"/>
        <v>#VALUE!</v>
      </c>
      <c r="AX43" s="60">
        <f t="shared" si="27"/>
        <v>696</v>
      </c>
      <c r="AY43" s="8">
        <f t="shared" si="27"/>
        <v>587</v>
      </c>
      <c r="AZ43" s="65">
        <f t="shared" si="26"/>
        <v>109</v>
      </c>
      <c r="BA43" s="45">
        <f t="shared" si="25"/>
        <v>0.18568994889267462</v>
      </c>
    </row>
    <row r="44" spans="1:53" x14ac:dyDescent="0.25">
      <c r="A44" s="5" t="s">
        <v>30</v>
      </c>
      <c r="B44" s="10">
        <v>31</v>
      </c>
      <c r="C44" s="10">
        <v>44</v>
      </c>
      <c r="D44" s="9">
        <f t="shared" si="0"/>
        <v>-13</v>
      </c>
      <c r="E44" s="49">
        <f t="shared" si="1"/>
        <v>-0.29545454545454547</v>
      </c>
      <c r="F44" s="10">
        <v>32</v>
      </c>
      <c r="G44" s="10">
        <v>54</v>
      </c>
      <c r="H44" s="5">
        <f t="shared" si="2"/>
        <v>-22</v>
      </c>
      <c r="I44" s="98">
        <f t="shared" si="3"/>
        <v>-0.40740740740740738</v>
      </c>
      <c r="J44" s="10">
        <v>70</v>
      </c>
      <c r="K44" s="10">
        <v>74</v>
      </c>
      <c r="L44" s="5">
        <f t="shared" si="4"/>
        <v>-4</v>
      </c>
      <c r="M44" s="45">
        <f t="shared" si="5"/>
        <v>-5.4054054054054057E-2</v>
      </c>
      <c r="N44" s="10">
        <v>119</v>
      </c>
      <c r="O44" s="10">
        <v>149</v>
      </c>
      <c r="P44" s="5">
        <f t="shared" si="6"/>
        <v>-30</v>
      </c>
      <c r="Q44" s="45">
        <f t="shared" si="7"/>
        <v>-0.20134228187919462</v>
      </c>
      <c r="R44" s="10">
        <v>161</v>
      </c>
      <c r="S44" s="10">
        <v>116</v>
      </c>
      <c r="T44" s="5">
        <f t="shared" si="8"/>
        <v>45</v>
      </c>
      <c r="U44" s="45">
        <f t="shared" si="9"/>
        <v>0.38793103448275862</v>
      </c>
      <c r="V44" s="10">
        <v>269</v>
      </c>
      <c r="W44" s="10">
        <v>246</v>
      </c>
      <c r="X44" s="5">
        <f t="shared" si="10"/>
        <v>23</v>
      </c>
      <c r="Y44" s="45">
        <f t="shared" si="11"/>
        <v>9.3495934959349589E-2</v>
      </c>
      <c r="Z44" s="10">
        <v>238</v>
      </c>
      <c r="AA44" s="10">
        <v>179</v>
      </c>
      <c r="AB44" s="5">
        <f t="shared" si="12"/>
        <v>59</v>
      </c>
      <c r="AC44" s="45">
        <f t="shared" si="13"/>
        <v>0.32960893854748602</v>
      </c>
      <c r="AD44" s="10">
        <v>330</v>
      </c>
      <c r="AE44" s="10">
        <v>272</v>
      </c>
      <c r="AF44" s="5">
        <f t="shared" si="14"/>
        <v>58</v>
      </c>
      <c r="AG44" s="45">
        <f t="shared" si="15"/>
        <v>0.21323529411764705</v>
      </c>
      <c r="AH44" s="10">
        <v>198</v>
      </c>
      <c r="AI44" s="10">
        <v>133</v>
      </c>
      <c r="AJ44" s="5">
        <f t="shared" si="16"/>
        <v>65</v>
      </c>
      <c r="AK44" s="45">
        <f t="shared" si="17"/>
        <v>0.48872180451127817</v>
      </c>
      <c r="AL44" s="10" t="s">
        <v>72</v>
      </c>
      <c r="AM44" s="10"/>
      <c r="AN44" s="5">
        <f t="shared" si="18"/>
        <v>0</v>
      </c>
      <c r="AO44" s="45" t="e">
        <f t="shared" si="19"/>
        <v>#VALUE!</v>
      </c>
      <c r="AP44" s="10" t="s">
        <v>72</v>
      </c>
      <c r="AQ44" s="10"/>
      <c r="AR44" s="5">
        <f t="shared" si="20"/>
        <v>0</v>
      </c>
      <c r="AS44" s="45" t="e">
        <f t="shared" si="21"/>
        <v>#VALUE!</v>
      </c>
      <c r="AT44" s="10" t="s">
        <v>72</v>
      </c>
      <c r="AU44" s="10"/>
      <c r="AV44" s="5">
        <f t="shared" si="22"/>
        <v>0</v>
      </c>
      <c r="AW44" s="45" t="e">
        <f t="shared" si="23"/>
        <v>#VALUE!</v>
      </c>
      <c r="AX44" s="60">
        <f t="shared" si="27"/>
        <v>1448</v>
      </c>
      <c r="AY44" s="8">
        <f t="shared" si="27"/>
        <v>1267</v>
      </c>
      <c r="AZ44" s="65">
        <f t="shared" si="26"/>
        <v>181</v>
      </c>
      <c r="BA44" s="45">
        <f t="shared" si="25"/>
        <v>0.14285714285714285</v>
      </c>
    </row>
    <row r="45" spans="1:53" x14ac:dyDescent="0.25">
      <c r="A45" s="5" t="s">
        <v>31</v>
      </c>
      <c r="B45" s="10">
        <v>21</v>
      </c>
      <c r="C45" s="10">
        <v>16</v>
      </c>
      <c r="D45" s="9">
        <f t="shared" si="0"/>
        <v>5</v>
      </c>
      <c r="E45" s="49">
        <f t="shared" si="1"/>
        <v>0.3125</v>
      </c>
      <c r="F45" s="10">
        <v>18</v>
      </c>
      <c r="G45" s="10">
        <v>10</v>
      </c>
      <c r="H45" s="5">
        <f t="shared" si="2"/>
        <v>8</v>
      </c>
      <c r="I45" s="98">
        <f t="shared" si="3"/>
        <v>0.8</v>
      </c>
      <c r="J45" s="10">
        <v>17</v>
      </c>
      <c r="K45" s="10">
        <v>19</v>
      </c>
      <c r="L45" s="5">
        <f t="shared" si="4"/>
        <v>-2</v>
      </c>
      <c r="M45" s="45">
        <f t="shared" si="5"/>
        <v>-0.10526315789473684</v>
      </c>
      <c r="N45" s="10">
        <v>32</v>
      </c>
      <c r="O45" s="10">
        <v>49</v>
      </c>
      <c r="P45" s="5">
        <f t="shared" si="6"/>
        <v>-17</v>
      </c>
      <c r="Q45" s="45">
        <f t="shared" si="7"/>
        <v>-0.34693877551020408</v>
      </c>
      <c r="R45" s="10">
        <v>93</v>
      </c>
      <c r="S45" s="10">
        <v>87</v>
      </c>
      <c r="T45" s="5">
        <f t="shared" si="8"/>
        <v>6</v>
      </c>
      <c r="U45" s="45">
        <f t="shared" si="9"/>
        <v>6.8965517241379309E-2</v>
      </c>
      <c r="V45" s="10">
        <v>39</v>
      </c>
      <c r="W45" s="10">
        <v>56</v>
      </c>
      <c r="X45" s="5">
        <f t="shared" si="10"/>
        <v>-17</v>
      </c>
      <c r="Y45" s="45">
        <f t="shared" si="11"/>
        <v>-0.30357142857142855</v>
      </c>
      <c r="Z45" s="10">
        <v>67</v>
      </c>
      <c r="AA45" s="10">
        <v>70</v>
      </c>
      <c r="AB45" s="5">
        <f t="shared" si="12"/>
        <v>-3</v>
      </c>
      <c r="AC45" s="45">
        <f t="shared" si="13"/>
        <v>-4.2857142857142858E-2</v>
      </c>
      <c r="AD45" s="10">
        <v>156</v>
      </c>
      <c r="AE45" s="10">
        <v>124</v>
      </c>
      <c r="AF45" s="5">
        <f t="shared" si="14"/>
        <v>32</v>
      </c>
      <c r="AG45" s="45">
        <f t="shared" si="15"/>
        <v>0.25806451612903225</v>
      </c>
      <c r="AH45" s="10">
        <v>40</v>
      </c>
      <c r="AI45" s="10">
        <v>78</v>
      </c>
      <c r="AJ45" s="5">
        <f t="shared" si="16"/>
        <v>-38</v>
      </c>
      <c r="AK45" s="45">
        <f t="shared" si="17"/>
        <v>-0.48717948717948717</v>
      </c>
      <c r="AL45" s="10" t="s">
        <v>72</v>
      </c>
      <c r="AM45" s="10"/>
      <c r="AN45" s="5">
        <f t="shared" si="18"/>
        <v>0</v>
      </c>
      <c r="AO45" s="45" t="e">
        <f t="shared" si="19"/>
        <v>#VALUE!</v>
      </c>
      <c r="AP45" s="10" t="s">
        <v>72</v>
      </c>
      <c r="AQ45" s="10"/>
      <c r="AR45" s="5">
        <f t="shared" si="20"/>
        <v>0</v>
      </c>
      <c r="AS45" s="45" t="e">
        <f t="shared" si="21"/>
        <v>#VALUE!</v>
      </c>
      <c r="AT45" s="10" t="s">
        <v>72</v>
      </c>
      <c r="AU45" s="10"/>
      <c r="AV45" s="5">
        <f t="shared" si="22"/>
        <v>0</v>
      </c>
      <c r="AW45" s="45" t="e">
        <f t="shared" si="23"/>
        <v>#VALUE!</v>
      </c>
      <c r="AX45" s="60">
        <f t="shared" si="27"/>
        <v>483</v>
      </c>
      <c r="AY45" s="8">
        <f t="shared" si="27"/>
        <v>509</v>
      </c>
      <c r="AZ45" s="65">
        <f t="shared" si="26"/>
        <v>-26</v>
      </c>
      <c r="BA45" s="45">
        <f t="shared" si="25"/>
        <v>-5.1080550098231828E-2</v>
      </c>
    </row>
    <row r="46" spans="1:53" x14ac:dyDescent="0.25">
      <c r="A46" s="5" t="s">
        <v>32</v>
      </c>
      <c r="B46" s="10">
        <v>57</v>
      </c>
      <c r="C46" s="10">
        <v>29</v>
      </c>
      <c r="D46" s="9">
        <f t="shared" si="0"/>
        <v>28</v>
      </c>
      <c r="E46" s="49">
        <f t="shared" si="1"/>
        <v>0.96551724137931039</v>
      </c>
      <c r="F46" s="10">
        <v>49</v>
      </c>
      <c r="G46" s="10">
        <v>37</v>
      </c>
      <c r="H46" s="5">
        <f t="shared" si="2"/>
        <v>12</v>
      </c>
      <c r="I46" s="98">
        <f t="shared" si="3"/>
        <v>0.32432432432432434</v>
      </c>
      <c r="J46" s="10">
        <v>76</v>
      </c>
      <c r="K46" s="10">
        <v>55</v>
      </c>
      <c r="L46" s="5">
        <f t="shared" si="4"/>
        <v>21</v>
      </c>
      <c r="M46" s="45">
        <f t="shared" si="5"/>
        <v>0.38181818181818183</v>
      </c>
      <c r="N46" s="10">
        <v>35</v>
      </c>
      <c r="O46" s="10">
        <v>113</v>
      </c>
      <c r="P46" s="5">
        <f t="shared" si="6"/>
        <v>-78</v>
      </c>
      <c r="Q46" s="45">
        <f t="shared" si="7"/>
        <v>-0.69026548672566368</v>
      </c>
      <c r="R46" s="10">
        <v>76</v>
      </c>
      <c r="S46" s="10">
        <v>54</v>
      </c>
      <c r="T46" s="5">
        <f t="shared" si="8"/>
        <v>22</v>
      </c>
      <c r="U46" s="45">
        <f t="shared" si="9"/>
        <v>0.40740740740740738</v>
      </c>
      <c r="V46" s="10">
        <v>56</v>
      </c>
      <c r="W46" s="10">
        <v>71</v>
      </c>
      <c r="X46" s="5">
        <f t="shared" si="10"/>
        <v>-15</v>
      </c>
      <c r="Y46" s="45">
        <f t="shared" si="11"/>
        <v>-0.21126760563380281</v>
      </c>
      <c r="Z46" s="10">
        <v>57</v>
      </c>
      <c r="AA46" s="10">
        <v>49</v>
      </c>
      <c r="AB46" s="5">
        <f t="shared" si="12"/>
        <v>8</v>
      </c>
      <c r="AC46" s="45">
        <f t="shared" si="13"/>
        <v>0.16326530612244897</v>
      </c>
      <c r="AD46" s="10">
        <v>51</v>
      </c>
      <c r="AE46" s="10">
        <v>74</v>
      </c>
      <c r="AF46" s="5">
        <f t="shared" si="14"/>
        <v>-23</v>
      </c>
      <c r="AG46" s="45">
        <f t="shared" si="15"/>
        <v>-0.3108108108108108</v>
      </c>
      <c r="AH46" s="10">
        <v>88</v>
      </c>
      <c r="AI46" s="10">
        <v>84</v>
      </c>
      <c r="AJ46" s="5">
        <f t="shared" si="16"/>
        <v>4</v>
      </c>
      <c r="AK46" s="45">
        <f t="shared" si="17"/>
        <v>4.7619047619047616E-2</v>
      </c>
      <c r="AL46" s="10" t="s">
        <v>72</v>
      </c>
      <c r="AM46" s="10"/>
      <c r="AN46" s="5">
        <f t="shared" si="18"/>
        <v>0</v>
      </c>
      <c r="AO46" s="45" t="e">
        <f t="shared" si="19"/>
        <v>#VALUE!</v>
      </c>
      <c r="AP46" s="10" t="s">
        <v>72</v>
      </c>
      <c r="AQ46" s="10"/>
      <c r="AR46" s="5">
        <f t="shared" si="20"/>
        <v>0</v>
      </c>
      <c r="AS46" s="45" t="e">
        <f t="shared" si="21"/>
        <v>#VALUE!</v>
      </c>
      <c r="AT46" s="10" t="s">
        <v>72</v>
      </c>
      <c r="AU46" s="10"/>
      <c r="AV46" s="5">
        <f t="shared" si="22"/>
        <v>0</v>
      </c>
      <c r="AW46" s="45" t="e">
        <f t="shared" si="23"/>
        <v>#VALUE!</v>
      </c>
      <c r="AX46" s="60">
        <f t="shared" si="27"/>
        <v>545</v>
      </c>
      <c r="AY46" s="8">
        <f t="shared" si="27"/>
        <v>566</v>
      </c>
      <c r="AZ46" s="65">
        <f t="shared" si="26"/>
        <v>-21</v>
      </c>
      <c r="BA46" s="45">
        <f t="shared" si="25"/>
        <v>-3.7102473498233215E-2</v>
      </c>
    </row>
    <row r="47" spans="1:53" x14ac:dyDescent="0.25">
      <c r="A47" s="5" t="s">
        <v>34</v>
      </c>
      <c r="B47" s="10">
        <v>35</v>
      </c>
      <c r="C47" s="10">
        <v>45</v>
      </c>
      <c r="D47" s="9">
        <f t="shared" si="0"/>
        <v>-10</v>
      </c>
      <c r="E47" s="49">
        <f t="shared" si="1"/>
        <v>-0.22222222222222221</v>
      </c>
      <c r="F47" s="10">
        <v>49</v>
      </c>
      <c r="G47" s="10">
        <v>90</v>
      </c>
      <c r="H47" s="5">
        <f t="shared" si="2"/>
        <v>-41</v>
      </c>
      <c r="I47" s="98">
        <f t="shared" si="3"/>
        <v>-0.45555555555555555</v>
      </c>
      <c r="J47" s="10">
        <v>225</v>
      </c>
      <c r="K47" s="10">
        <v>128</v>
      </c>
      <c r="L47" s="5">
        <f t="shared" si="4"/>
        <v>97</v>
      </c>
      <c r="M47" s="45">
        <f t="shared" si="5"/>
        <v>0.7578125</v>
      </c>
      <c r="N47" s="10">
        <v>243</v>
      </c>
      <c r="O47" s="10">
        <v>208</v>
      </c>
      <c r="P47" s="5">
        <f t="shared" si="6"/>
        <v>35</v>
      </c>
      <c r="Q47" s="45">
        <f t="shared" si="7"/>
        <v>0.16826923076923078</v>
      </c>
      <c r="R47" s="10">
        <v>238</v>
      </c>
      <c r="S47" s="10">
        <v>274</v>
      </c>
      <c r="T47" s="5">
        <f t="shared" si="8"/>
        <v>-36</v>
      </c>
      <c r="U47" s="45">
        <f t="shared" si="9"/>
        <v>-0.13138686131386862</v>
      </c>
      <c r="V47" s="10">
        <v>376</v>
      </c>
      <c r="W47" s="10">
        <v>424</v>
      </c>
      <c r="X47" s="5">
        <f t="shared" si="10"/>
        <v>-48</v>
      </c>
      <c r="Y47" s="45">
        <f t="shared" si="11"/>
        <v>-0.11320754716981132</v>
      </c>
      <c r="Z47" s="10">
        <v>1212</v>
      </c>
      <c r="AA47" s="10">
        <v>1221</v>
      </c>
      <c r="AB47" s="5">
        <f t="shared" si="12"/>
        <v>-9</v>
      </c>
      <c r="AC47" s="45">
        <f t="shared" si="13"/>
        <v>-7.3710073710073713E-3</v>
      </c>
      <c r="AD47" s="10">
        <v>332</v>
      </c>
      <c r="AE47" s="10">
        <v>344</v>
      </c>
      <c r="AF47" s="5">
        <f t="shared" si="14"/>
        <v>-12</v>
      </c>
      <c r="AG47" s="45">
        <f t="shared" si="15"/>
        <v>-3.4883720930232558E-2</v>
      </c>
      <c r="AH47" s="10">
        <v>293</v>
      </c>
      <c r="AI47" s="10">
        <v>236</v>
      </c>
      <c r="AJ47" s="5">
        <f t="shared" si="16"/>
        <v>57</v>
      </c>
      <c r="AK47" s="45">
        <f t="shared" si="17"/>
        <v>0.24152542372881355</v>
      </c>
      <c r="AL47" s="10" t="s">
        <v>72</v>
      </c>
      <c r="AM47" s="10"/>
      <c r="AN47" s="5">
        <f t="shared" si="18"/>
        <v>0</v>
      </c>
      <c r="AO47" s="45" t="e">
        <f t="shared" si="19"/>
        <v>#VALUE!</v>
      </c>
      <c r="AP47" s="10" t="s">
        <v>72</v>
      </c>
      <c r="AQ47" s="10"/>
      <c r="AR47" s="5">
        <f t="shared" si="20"/>
        <v>0</v>
      </c>
      <c r="AS47" s="45" t="e">
        <f t="shared" si="21"/>
        <v>#VALUE!</v>
      </c>
      <c r="AT47" s="10" t="s">
        <v>72</v>
      </c>
      <c r="AU47" s="10"/>
      <c r="AV47" s="5">
        <f t="shared" si="22"/>
        <v>0</v>
      </c>
      <c r="AW47" s="45" t="e">
        <f t="shared" si="23"/>
        <v>#VALUE!</v>
      </c>
      <c r="AX47" s="60">
        <f t="shared" si="27"/>
        <v>3003</v>
      </c>
      <c r="AY47" s="8">
        <f t="shared" si="27"/>
        <v>2970</v>
      </c>
      <c r="AZ47" s="65">
        <f t="shared" si="26"/>
        <v>33</v>
      </c>
      <c r="BA47" s="45">
        <f t="shared" si="25"/>
        <v>1.1111111111111112E-2</v>
      </c>
    </row>
    <row r="48" spans="1:53" x14ac:dyDescent="0.25">
      <c r="A48" s="21" t="s">
        <v>33</v>
      </c>
      <c r="B48" s="22">
        <v>274</v>
      </c>
      <c r="C48" s="22">
        <v>253</v>
      </c>
      <c r="D48" s="76">
        <f t="shared" si="0"/>
        <v>21</v>
      </c>
      <c r="E48" s="77">
        <f t="shared" si="1"/>
        <v>8.3003952569169967E-2</v>
      </c>
      <c r="F48" s="22">
        <v>225</v>
      </c>
      <c r="G48" s="22">
        <v>304</v>
      </c>
      <c r="H48" s="21">
        <f t="shared" si="2"/>
        <v>-79</v>
      </c>
      <c r="I48" s="73">
        <f t="shared" si="3"/>
        <v>-0.25986842105263158</v>
      </c>
      <c r="J48" s="22">
        <v>441</v>
      </c>
      <c r="K48" s="22">
        <v>457</v>
      </c>
      <c r="L48" s="21">
        <f t="shared" si="4"/>
        <v>-16</v>
      </c>
      <c r="M48" s="73">
        <f t="shared" si="5"/>
        <v>-3.5010940919037198E-2</v>
      </c>
      <c r="N48" s="22">
        <v>822</v>
      </c>
      <c r="O48" s="22">
        <v>932</v>
      </c>
      <c r="P48" s="21">
        <f t="shared" si="6"/>
        <v>-110</v>
      </c>
      <c r="Q48" s="73">
        <f t="shared" si="7"/>
        <v>-0.11802575107296137</v>
      </c>
      <c r="R48" s="22">
        <v>866</v>
      </c>
      <c r="S48" s="22">
        <v>1287</v>
      </c>
      <c r="T48" s="21">
        <f t="shared" si="8"/>
        <v>-421</v>
      </c>
      <c r="U48" s="73">
        <f t="shared" si="9"/>
        <v>-0.32711732711732711</v>
      </c>
      <c r="V48" s="22">
        <v>1110</v>
      </c>
      <c r="W48" s="22">
        <v>1353</v>
      </c>
      <c r="X48" s="21">
        <f t="shared" si="10"/>
        <v>-243</v>
      </c>
      <c r="Y48" s="73">
        <f t="shared" si="11"/>
        <v>-0.17960088691796008</v>
      </c>
      <c r="Z48" s="22">
        <v>3095</v>
      </c>
      <c r="AA48" s="22">
        <v>2844</v>
      </c>
      <c r="AB48" s="21">
        <f t="shared" si="12"/>
        <v>251</v>
      </c>
      <c r="AC48" s="73">
        <f t="shared" si="13"/>
        <v>8.8255977496483826E-2</v>
      </c>
      <c r="AD48" s="22">
        <v>3258</v>
      </c>
      <c r="AE48" s="22">
        <v>2480</v>
      </c>
      <c r="AF48" s="21">
        <f t="shared" si="14"/>
        <v>778</v>
      </c>
      <c r="AG48" s="73">
        <f t="shared" si="15"/>
        <v>0.31370967741935485</v>
      </c>
      <c r="AH48" s="22">
        <v>1339</v>
      </c>
      <c r="AI48" s="22">
        <v>1070</v>
      </c>
      <c r="AJ48" s="21">
        <f t="shared" si="16"/>
        <v>269</v>
      </c>
      <c r="AK48" s="73">
        <f t="shared" si="17"/>
        <v>0.25140186915887852</v>
      </c>
      <c r="AL48" s="22" t="s">
        <v>72</v>
      </c>
      <c r="AM48" s="22"/>
      <c r="AN48" s="21">
        <f t="shared" si="18"/>
        <v>0</v>
      </c>
      <c r="AO48" s="73" t="e">
        <f t="shared" si="19"/>
        <v>#VALUE!</v>
      </c>
      <c r="AP48" s="22" t="s">
        <v>72</v>
      </c>
      <c r="AQ48" s="22"/>
      <c r="AR48" s="21">
        <f t="shared" si="20"/>
        <v>0</v>
      </c>
      <c r="AS48" s="73" t="e">
        <f t="shared" si="21"/>
        <v>#VALUE!</v>
      </c>
      <c r="AT48" s="22" t="s">
        <v>72</v>
      </c>
      <c r="AU48" s="22"/>
      <c r="AV48" s="21">
        <f t="shared" si="22"/>
        <v>0</v>
      </c>
      <c r="AW48" s="73" t="e">
        <f t="shared" si="23"/>
        <v>#VALUE!</v>
      </c>
      <c r="AX48" s="74">
        <f t="shared" si="27"/>
        <v>11430</v>
      </c>
      <c r="AY48" s="35">
        <f t="shared" si="27"/>
        <v>10980</v>
      </c>
      <c r="AZ48" s="75">
        <f t="shared" si="26"/>
        <v>450</v>
      </c>
      <c r="BA48" s="73">
        <f t="shared" si="25"/>
        <v>4.0983606557377046E-2</v>
      </c>
    </row>
    <row r="49" spans="1:53" x14ac:dyDescent="0.25">
      <c r="A49" s="5" t="s">
        <v>35</v>
      </c>
      <c r="B49" s="10">
        <v>201</v>
      </c>
      <c r="C49" s="10">
        <v>213</v>
      </c>
      <c r="D49" s="9">
        <f t="shared" si="0"/>
        <v>-12</v>
      </c>
      <c r="E49" s="49">
        <f t="shared" si="1"/>
        <v>-5.6338028169014086E-2</v>
      </c>
      <c r="F49" s="10">
        <v>191</v>
      </c>
      <c r="G49" s="10">
        <v>171</v>
      </c>
      <c r="H49" s="5">
        <f t="shared" si="2"/>
        <v>20</v>
      </c>
      <c r="I49" s="98">
        <f t="shared" si="3"/>
        <v>0.11695906432748537</v>
      </c>
      <c r="J49" s="10">
        <v>340</v>
      </c>
      <c r="K49" s="10">
        <v>274</v>
      </c>
      <c r="L49" s="5">
        <f t="shared" si="4"/>
        <v>66</v>
      </c>
      <c r="M49" s="45">
        <f t="shared" si="5"/>
        <v>0.24087591240875914</v>
      </c>
      <c r="N49" s="10">
        <v>680</v>
      </c>
      <c r="O49" s="10">
        <v>597</v>
      </c>
      <c r="P49" s="5">
        <f t="shared" si="6"/>
        <v>83</v>
      </c>
      <c r="Q49" s="45">
        <f t="shared" si="7"/>
        <v>0.13902847571189281</v>
      </c>
      <c r="R49" s="10">
        <v>718</v>
      </c>
      <c r="S49" s="10">
        <v>814</v>
      </c>
      <c r="T49" s="5">
        <f t="shared" si="8"/>
        <v>-96</v>
      </c>
      <c r="U49" s="45">
        <f t="shared" si="9"/>
        <v>-0.11793611793611794</v>
      </c>
      <c r="V49" s="10">
        <v>807</v>
      </c>
      <c r="W49" s="10">
        <v>811</v>
      </c>
      <c r="X49" s="5">
        <f t="shared" si="10"/>
        <v>-4</v>
      </c>
      <c r="Y49" s="45">
        <f t="shared" si="11"/>
        <v>-4.9321824907521579E-3</v>
      </c>
      <c r="Z49" s="10">
        <v>1231</v>
      </c>
      <c r="AA49" s="10">
        <v>1198</v>
      </c>
      <c r="AB49" s="5">
        <f t="shared" si="12"/>
        <v>33</v>
      </c>
      <c r="AC49" s="45">
        <f t="shared" si="13"/>
        <v>2.7545909849749584E-2</v>
      </c>
      <c r="AD49" s="10">
        <v>1457</v>
      </c>
      <c r="AE49" s="10">
        <v>1178</v>
      </c>
      <c r="AF49" s="5">
        <f t="shared" si="14"/>
        <v>279</v>
      </c>
      <c r="AG49" s="45">
        <f t="shared" si="15"/>
        <v>0.23684210526315788</v>
      </c>
      <c r="AH49" s="10">
        <v>906</v>
      </c>
      <c r="AI49" s="10">
        <v>655</v>
      </c>
      <c r="AJ49" s="5">
        <f t="shared" si="16"/>
        <v>251</v>
      </c>
      <c r="AK49" s="45">
        <f t="shared" si="17"/>
        <v>0.38320610687022899</v>
      </c>
      <c r="AL49" s="10" t="s">
        <v>72</v>
      </c>
      <c r="AM49" s="10"/>
      <c r="AN49" s="5">
        <f t="shared" si="18"/>
        <v>0</v>
      </c>
      <c r="AO49" s="45" t="e">
        <f t="shared" si="19"/>
        <v>#VALUE!</v>
      </c>
      <c r="AP49" s="10" t="s">
        <v>72</v>
      </c>
      <c r="AQ49" s="10"/>
      <c r="AR49" s="5">
        <f t="shared" si="20"/>
        <v>0</v>
      </c>
      <c r="AS49" s="45" t="e">
        <f t="shared" si="21"/>
        <v>#VALUE!</v>
      </c>
      <c r="AT49" s="10" t="s">
        <v>72</v>
      </c>
      <c r="AU49" s="10"/>
      <c r="AV49" s="5">
        <f t="shared" si="22"/>
        <v>0</v>
      </c>
      <c r="AW49" s="45" t="e">
        <f t="shared" si="23"/>
        <v>#VALUE!</v>
      </c>
      <c r="AX49" s="60">
        <f t="shared" si="27"/>
        <v>6531</v>
      </c>
      <c r="AY49" s="8">
        <f t="shared" si="27"/>
        <v>5911</v>
      </c>
      <c r="AZ49" s="65">
        <f t="shared" si="26"/>
        <v>620</v>
      </c>
      <c r="BA49" s="45">
        <f t="shared" si="25"/>
        <v>0.10488918964642192</v>
      </c>
    </row>
    <row r="50" spans="1:53" x14ac:dyDescent="0.25">
      <c r="A50" s="5" t="s">
        <v>36</v>
      </c>
      <c r="B50" s="10">
        <v>136</v>
      </c>
      <c r="C50" s="10">
        <v>93</v>
      </c>
      <c r="D50" s="9">
        <f t="shared" si="0"/>
        <v>43</v>
      </c>
      <c r="E50" s="49">
        <f t="shared" si="1"/>
        <v>0.46236559139784944</v>
      </c>
      <c r="F50" s="10">
        <v>120</v>
      </c>
      <c r="G50" s="10">
        <v>131</v>
      </c>
      <c r="H50" s="5">
        <f t="shared" si="2"/>
        <v>-11</v>
      </c>
      <c r="I50" s="98">
        <f t="shared" si="3"/>
        <v>-8.3969465648854963E-2</v>
      </c>
      <c r="J50" s="10">
        <v>238</v>
      </c>
      <c r="K50" s="10">
        <v>421</v>
      </c>
      <c r="L50" s="5">
        <f t="shared" si="4"/>
        <v>-183</v>
      </c>
      <c r="M50" s="45">
        <f t="shared" si="5"/>
        <v>-0.43467933491686461</v>
      </c>
      <c r="N50" s="10">
        <v>682</v>
      </c>
      <c r="O50" s="10">
        <v>373</v>
      </c>
      <c r="P50" s="5">
        <f t="shared" si="6"/>
        <v>309</v>
      </c>
      <c r="Q50" s="45">
        <f t="shared" si="7"/>
        <v>0.82841823056300268</v>
      </c>
      <c r="R50" s="10">
        <v>475</v>
      </c>
      <c r="S50" s="10">
        <v>499</v>
      </c>
      <c r="T50" s="5">
        <f t="shared" si="8"/>
        <v>-24</v>
      </c>
      <c r="U50" s="45">
        <f t="shared" si="9"/>
        <v>-4.8096192384769539E-2</v>
      </c>
      <c r="V50" s="10">
        <v>597</v>
      </c>
      <c r="W50" s="10">
        <v>439</v>
      </c>
      <c r="X50" s="5">
        <f t="shared" si="10"/>
        <v>158</v>
      </c>
      <c r="Y50" s="45">
        <f t="shared" si="11"/>
        <v>0.35990888382687924</v>
      </c>
      <c r="Z50" s="10">
        <v>682</v>
      </c>
      <c r="AA50" s="10">
        <v>752</v>
      </c>
      <c r="AB50" s="5">
        <f t="shared" si="12"/>
        <v>-70</v>
      </c>
      <c r="AC50" s="45">
        <f t="shared" si="13"/>
        <v>-9.3085106382978719E-2</v>
      </c>
      <c r="AD50" s="10">
        <v>1364</v>
      </c>
      <c r="AE50" s="10">
        <v>1138</v>
      </c>
      <c r="AF50" s="5">
        <f t="shared" si="14"/>
        <v>226</v>
      </c>
      <c r="AG50" s="45">
        <f t="shared" si="15"/>
        <v>0.19859402460456943</v>
      </c>
      <c r="AH50" s="10">
        <v>520</v>
      </c>
      <c r="AI50" s="10">
        <v>626</v>
      </c>
      <c r="AJ50" s="5">
        <f t="shared" si="16"/>
        <v>-106</v>
      </c>
      <c r="AK50" s="45">
        <f t="shared" si="17"/>
        <v>-0.16932907348242812</v>
      </c>
      <c r="AL50" s="10" t="s">
        <v>72</v>
      </c>
      <c r="AM50" s="10"/>
      <c r="AN50" s="5">
        <f t="shared" si="18"/>
        <v>0</v>
      </c>
      <c r="AO50" s="45" t="e">
        <f t="shared" si="19"/>
        <v>#VALUE!</v>
      </c>
      <c r="AP50" s="10" t="s">
        <v>72</v>
      </c>
      <c r="AQ50" s="10"/>
      <c r="AR50" s="5">
        <f t="shared" si="20"/>
        <v>0</v>
      </c>
      <c r="AS50" s="45" t="e">
        <f t="shared" si="21"/>
        <v>#VALUE!</v>
      </c>
      <c r="AT50" s="10" t="s">
        <v>72</v>
      </c>
      <c r="AU50" s="10"/>
      <c r="AV50" s="5">
        <f t="shared" si="22"/>
        <v>0</v>
      </c>
      <c r="AW50" s="45" t="e">
        <f t="shared" si="23"/>
        <v>#VALUE!</v>
      </c>
      <c r="AX50" s="60">
        <f t="shared" si="27"/>
        <v>4814</v>
      </c>
      <c r="AY50" s="8">
        <f t="shared" si="27"/>
        <v>4472</v>
      </c>
      <c r="AZ50" s="65">
        <f t="shared" si="26"/>
        <v>342</v>
      </c>
      <c r="BA50" s="45">
        <f t="shared" si="25"/>
        <v>7.6475849731663686E-2</v>
      </c>
    </row>
    <row r="51" spans="1:53" x14ac:dyDescent="0.25">
      <c r="A51" s="21" t="s">
        <v>46</v>
      </c>
      <c r="B51" s="22">
        <v>614</v>
      </c>
      <c r="C51" s="22">
        <v>679</v>
      </c>
      <c r="D51" s="76">
        <f t="shared" si="0"/>
        <v>-65</v>
      </c>
      <c r="E51" s="77">
        <f t="shared" si="1"/>
        <v>-9.5729013254786458E-2</v>
      </c>
      <c r="F51" s="22">
        <v>852</v>
      </c>
      <c r="G51" s="22">
        <v>898</v>
      </c>
      <c r="H51" s="21">
        <f t="shared" si="2"/>
        <v>-46</v>
      </c>
      <c r="I51" s="73">
        <f t="shared" si="3"/>
        <v>-5.1224944320712694E-2</v>
      </c>
      <c r="J51" s="22">
        <v>1338</v>
      </c>
      <c r="K51" s="22">
        <v>1471</v>
      </c>
      <c r="L51" s="21">
        <f t="shared" si="4"/>
        <v>-133</v>
      </c>
      <c r="M51" s="73">
        <f t="shared" si="5"/>
        <v>-9.0414683888511219E-2</v>
      </c>
      <c r="N51" s="22">
        <v>2612</v>
      </c>
      <c r="O51" s="22">
        <v>2908</v>
      </c>
      <c r="P51" s="21">
        <f t="shared" si="6"/>
        <v>-296</v>
      </c>
      <c r="Q51" s="73">
        <f t="shared" si="7"/>
        <v>-0.10178817056396149</v>
      </c>
      <c r="R51" s="22">
        <v>3334</v>
      </c>
      <c r="S51" s="22">
        <v>2983</v>
      </c>
      <c r="T51" s="21">
        <f t="shared" si="8"/>
        <v>351</v>
      </c>
      <c r="U51" s="73">
        <f t="shared" si="9"/>
        <v>0.11766677841099564</v>
      </c>
      <c r="V51" s="22">
        <v>3290</v>
      </c>
      <c r="W51" s="22">
        <v>3765</v>
      </c>
      <c r="X51" s="21">
        <f t="shared" si="10"/>
        <v>-475</v>
      </c>
      <c r="Y51" s="73">
        <f t="shared" si="11"/>
        <v>-0.12616201859229748</v>
      </c>
      <c r="Z51" s="22">
        <v>3653</v>
      </c>
      <c r="AA51" s="22">
        <v>4099</v>
      </c>
      <c r="AB51" s="21">
        <f t="shared" si="12"/>
        <v>-446</v>
      </c>
      <c r="AC51" s="73">
        <f t="shared" si="13"/>
        <v>-0.10880702610392778</v>
      </c>
      <c r="AD51" s="22">
        <v>3753</v>
      </c>
      <c r="AE51" s="22">
        <v>4046</v>
      </c>
      <c r="AF51" s="21">
        <f t="shared" si="14"/>
        <v>-293</v>
      </c>
      <c r="AG51" s="73">
        <f t="shared" si="15"/>
        <v>-7.2417202174987635E-2</v>
      </c>
      <c r="AH51" s="22">
        <v>3771</v>
      </c>
      <c r="AI51" s="22">
        <v>3815</v>
      </c>
      <c r="AJ51" s="21">
        <f t="shared" si="16"/>
        <v>-44</v>
      </c>
      <c r="AK51" s="73">
        <f t="shared" si="17"/>
        <v>-1.1533420707732634E-2</v>
      </c>
      <c r="AL51" s="22" t="s">
        <v>72</v>
      </c>
      <c r="AM51" s="22"/>
      <c r="AN51" s="21">
        <f t="shared" si="18"/>
        <v>0</v>
      </c>
      <c r="AO51" s="73" t="e">
        <f t="shared" si="19"/>
        <v>#VALUE!</v>
      </c>
      <c r="AP51" s="22" t="s">
        <v>72</v>
      </c>
      <c r="AQ51" s="22"/>
      <c r="AR51" s="21">
        <f t="shared" si="20"/>
        <v>0</v>
      </c>
      <c r="AS51" s="73" t="e">
        <f t="shared" si="21"/>
        <v>#VALUE!</v>
      </c>
      <c r="AT51" s="22" t="s">
        <v>72</v>
      </c>
      <c r="AU51" s="22"/>
      <c r="AV51" s="21">
        <f t="shared" si="22"/>
        <v>0</v>
      </c>
      <c r="AW51" s="73" t="e">
        <f t="shared" si="23"/>
        <v>#VALUE!</v>
      </c>
      <c r="AX51" s="74">
        <f t="shared" si="27"/>
        <v>23217</v>
      </c>
      <c r="AY51" s="35">
        <f t="shared" si="27"/>
        <v>24664</v>
      </c>
      <c r="AZ51" s="75">
        <f t="shared" si="26"/>
        <v>-1447</v>
      </c>
      <c r="BA51" s="73">
        <f t="shared" si="25"/>
        <v>-5.8668504703211159E-2</v>
      </c>
    </row>
    <row r="52" spans="1:53" x14ac:dyDescent="0.25">
      <c r="A52" s="5" t="s">
        <v>18</v>
      </c>
      <c r="B52" s="10">
        <v>43</v>
      </c>
      <c r="C52" s="10">
        <v>72</v>
      </c>
      <c r="D52" s="9">
        <f t="shared" si="0"/>
        <v>-29</v>
      </c>
      <c r="E52" s="49">
        <f t="shared" si="1"/>
        <v>-0.40277777777777779</v>
      </c>
      <c r="F52" s="10">
        <v>66</v>
      </c>
      <c r="G52" s="10">
        <v>72</v>
      </c>
      <c r="H52" s="5">
        <f t="shared" si="2"/>
        <v>-6</v>
      </c>
      <c r="I52" s="98">
        <f t="shared" si="3"/>
        <v>-8.3333333333333329E-2</v>
      </c>
      <c r="J52" s="10">
        <v>93</v>
      </c>
      <c r="K52" s="10">
        <v>114</v>
      </c>
      <c r="L52" s="5">
        <f t="shared" si="4"/>
        <v>-21</v>
      </c>
      <c r="M52" s="45">
        <f t="shared" si="5"/>
        <v>-0.18421052631578946</v>
      </c>
      <c r="N52" s="10">
        <v>160</v>
      </c>
      <c r="O52" s="10">
        <v>175</v>
      </c>
      <c r="P52" s="5">
        <f t="shared" si="6"/>
        <v>-15</v>
      </c>
      <c r="Q52" s="45">
        <f t="shared" si="7"/>
        <v>-8.5714285714285715E-2</v>
      </c>
      <c r="R52" s="10">
        <v>301</v>
      </c>
      <c r="S52" s="10">
        <v>149</v>
      </c>
      <c r="T52" s="5">
        <f t="shared" si="8"/>
        <v>152</v>
      </c>
      <c r="U52" s="45">
        <f t="shared" si="9"/>
        <v>1.0201342281879195</v>
      </c>
      <c r="V52" s="10">
        <v>252</v>
      </c>
      <c r="W52" s="10">
        <v>223</v>
      </c>
      <c r="X52" s="5">
        <f t="shared" si="10"/>
        <v>29</v>
      </c>
      <c r="Y52" s="45">
        <f t="shared" si="11"/>
        <v>0.13004484304932734</v>
      </c>
      <c r="Z52" s="10">
        <v>502</v>
      </c>
      <c r="AA52" s="10">
        <v>514</v>
      </c>
      <c r="AB52" s="5">
        <f t="shared" si="12"/>
        <v>-12</v>
      </c>
      <c r="AC52" s="45">
        <f t="shared" si="13"/>
        <v>-2.3346303501945526E-2</v>
      </c>
      <c r="AD52" s="10">
        <v>433</v>
      </c>
      <c r="AE52" s="10">
        <v>355</v>
      </c>
      <c r="AF52" s="5">
        <f t="shared" si="14"/>
        <v>78</v>
      </c>
      <c r="AG52" s="45">
        <f t="shared" si="15"/>
        <v>0.21971830985915494</v>
      </c>
      <c r="AH52" s="10">
        <v>228</v>
      </c>
      <c r="AI52" s="10">
        <v>280</v>
      </c>
      <c r="AJ52" s="5">
        <f t="shared" si="16"/>
        <v>-52</v>
      </c>
      <c r="AK52" s="45">
        <f t="shared" si="17"/>
        <v>-0.18571428571428572</v>
      </c>
      <c r="AL52" s="10" t="s">
        <v>72</v>
      </c>
      <c r="AM52" s="10"/>
      <c r="AN52" s="5">
        <f t="shared" si="18"/>
        <v>0</v>
      </c>
      <c r="AO52" s="45" t="e">
        <f t="shared" si="19"/>
        <v>#VALUE!</v>
      </c>
      <c r="AP52" s="10" t="s">
        <v>72</v>
      </c>
      <c r="AQ52" s="10"/>
      <c r="AR52" s="5">
        <f t="shared" si="20"/>
        <v>0</v>
      </c>
      <c r="AS52" s="45" t="e">
        <f t="shared" si="21"/>
        <v>#VALUE!</v>
      </c>
      <c r="AT52" s="10" t="s">
        <v>72</v>
      </c>
      <c r="AU52" s="10"/>
      <c r="AV52" s="5">
        <f t="shared" si="22"/>
        <v>0</v>
      </c>
      <c r="AW52" s="45" t="e">
        <f t="shared" si="23"/>
        <v>#VALUE!</v>
      </c>
      <c r="AX52" s="60">
        <f t="shared" si="27"/>
        <v>2078</v>
      </c>
      <c r="AY52" s="8">
        <f t="shared" si="27"/>
        <v>1954</v>
      </c>
      <c r="AZ52" s="65">
        <f t="shared" si="26"/>
        <v>124</v>
      </c>
      <c r="BA52" s="45">
        <f t="shared" si="25"/>
        <v>6.3459570112589556E-2</v>
      </c>
    </row>
    <row r="53" spans="1:53" x14ac:dyDescent="0.25">
      <c r="A53" s="5" t="s">
        <v>37</v>
      </c>
      <c r="B53" s="10">
        <v>372</v>
      </c>
      <c r="C53" s="10">
        <v>389</v>
      </c>
      <c r="D53" s="9">
        <f t="shared" si="0"/>
        <v>-17</v>
      </c>
      <c r="E53" s="49">
        <f t="shared" si="1"/>
        <v>-4.3701799485861184E-2</v>
      </c>
      <c r="F53" s="10">
        <v>376</v>
      </c>
      <c r="G53" s="10">
        <v>419</v>
      </c>
      <c r="H53" s="5">
        <f t="shared" si="2"/>
        <v>-43</v>
      </c>
      <c r="I53" s="98">
        <f t="shared" si="3"/>
        <v>-0.1026252983293556</v>
      </c>
      <c r="J53" s="10">
        <v>506</v>
      </c>
      <c r="K53" s="10">
        <v>459</v>
      </c>
      <c r="L53" s="5">
        <f t="shared" si="4"/>
        <v>47</v>
      </c>
      <c r="M53" s="45">
        <f t="shared" si="5"/>
        <v>0.10239651416122005</v>
      </c>
      <c r="N53" s="10">
        <v>837</v>
      </c>
      <c r="O53" s="10">
        <v>660</v>
      </c>
      <c r="P53" s="5">
        <f t="shared" si="6"/>
        <v>177</v>
      </c>
      <c r="Q53" s="45">
        <f t="shared" si="7"/>
        <v>0.26818181818181819</v>
      </c>
      <c r="R53" s="10">
        <v>965</v>
      </c>
      <c r="S53" s="10">
        <v>692</v>
      </c>
      <c r="T53" s="5">
        <f t="shared" si="8"/>
        <v>273</v>
      </c>
      <c r="U53" s="45">
        <f t="shared" si="9"/>
        <v>0.3945086705202312</v>
      </c>
      <c r="V53" s="10">
        <v>954</v>
      </c>
      <c r="W53" s="10">
        <v>998</v>
      </c>
      <c r="X53" s="5">
        <f t="shared" si="10"/>
        <v>-44</v>
      </c>
      <c r="Y53" s="45">
        <f t="shared" si="11"/>
        <v>-4.4088176352705413E-2</v>
      </c>
      <c r="Z53" s="10">
        <v>1469</v>
      </c>
      <c r="AA53" s="10">
        <v>1267</v>
      </c>
      <c r="AB53" s="5">
        <f t="shared" si="12"/>
        <v>202</v>
      </c>
      <c r="AC53" s="45">
        <f t="shared" si="13"/>
        <v>0.15943172849250198</v>
      </c>
      <c r="AD53" s="10">
        <v>1901</v>
      </c>
      <c r="AE53" s="10">
        <v>1682</v>
      </c>
      <c r="AF53" s="5">
        <f t="shared" si="14"/>
        <v>219</v>
      </c>
      <c r="AG53" s="45">
        <f t="shared" si="15"/>
        <v>0.13020214030915578</v>
      </c>
      <c r="AH53" s="10">
        <v>994</v>
      </c>
      <c r="AI53" s="10">
        <v>746</v>
      </c>
      <c r="AJ53" s="5">
        <f t="shared" si="16"/>
        <v>248</v>
      </c>
      <c r="AK53" s="45">
        <f t="shared" si="17"/>
        <v>0.33243967828418231</v>
      </c>
      <c r="AL53" s="10" t="s">
        <v>72</v>
      </c>
      <c r="AM53" s="10"/>
      <c r="AN53" s="5">
        <f t="shared" si="18"/>
        <v>0</v>
      </c>
      <c r="AO53" s="45" t="e">
        <f t="shared" si="19"/>
        <v>#VALUE!</v>
      </c>
      <c r="AP53" s="10" t="s">
        <v>72</v>
      </c>
      <c r="AQ53" s="10"/>
      <c r="AR53" s="5">
        <f t="shared" si="20"/>
        <v>0</v>
      </c>
      <c r="AS53" s="45" t="e">
        <f t="shared" si="21"/>
        <v>#VALUE!</v>
      </c>
      <c r="AT53" s="10" t="s">
        <v>72</v>
      </c>
      <c r="AU53" s="10"/>
      <c r="AV53" s="5">
        <f t="shared" si="22"/>
        <v>0</v>
      </c>
      <c r="AW53" s="45" t="e">
        <f t="shared" si="23"/>
        <v>#VALUE!</v>
      </c>
      <c r="AX53" s="60">
        <f t="shared" si="27"/>
        <v>8374</v>
      </c>
      <c r="AY53" s="8">
        <f t="shared" si="27"/>
        <v>7312</v>
      </c>
      <c r="AZ53" s="65">
        <f t="shared" si="26"/>
        <v>1062</v>
      </c>
      <c r="BA53" s="45">
        <f t="shared" si="25"/>
        <v>0.14524070021881838</v>
      </c>
    </row>
    <row r="54" spans="1:53" x14ac:dyDescent="0.25">
      <c r="A54" s="21" t="s">
        <v>38</v>
      </c>
      <c r="B54" s="22">
        <v>1036</v>
      </c>
      <c r="C54" s="22">
        <v>1098</v>
      </c>
      <c r="D54" s="76">
        <f t="shared" si="0"/>
        <v>-62</v>
      </c>
      <c r="E54" s="77">
        <f t="shared" si="1"/>
        <v>-5.6466302367941715E-2</v>
      </c>
      <c r="F54" s="22">
        <v>755</v>
      </c>
      <c r="G54" s="22">
        <v>727</v>
      </c>
      <c r="H54" s="21">
        <f t="shared" si="2"/>
        <v>28</v>
      </c>
      <c r="I54" s="73">
        <f t="shared" si="3"/>
        <v>3.8514442916093537E-2</v>
      </c>
      <c r="J54" s="22">
        <v>1431</v>
      </c>
      <c r="K54" s="22">
        <v>1119</v>
      </c>
      <c r="L54" s="21">
        <f t="shared" si="4"/>
        <v>312</v>
      </c>
      <c r="M54" s="73">
        <f t="shared" si="5"/>
        <v>0.27882037533512066</v>
      </c>
      <c r="N54" s="22">
        <v>2553</v>
      </c>
      <c r="O54" s="22">
        <v>2176</v>
      </c>
      <c r="P54" s="21">
        <f t="shared" si="6"/>
        <v>377</v>
      </c>
      <c r="Q54" s="73">
        <f t="shared" si="7"/>
        <v>0.17325367647058823</v>
      </c>
      <c r="R54" s="22">
        <v>4073</v>
      </c>
      <c r="S54" s="22">
        <v>2073</v>
      </c>
      <c r="T54" s="21">
        <f t="shared" si="8"/>
        <v>2000</v>
      </c>
      <c r="U54" s="73">
        <f t="shared" si="9"/>
        <v>0.964785335262904</v>
      </c>
      <c r="V54" s="22">
        <v>3465</v>
      </c>
      <c r="W54" s="22">
        <v>2780</v>
      </c>
      <c r="X54" s="21">
        <f t="shared" si="10"/>
        <v>685</v>
      </c>
      <c r="Y54" s="73">
        <f t="shared" si="11"/>
        <v>0.24640287769784172</v>
      </c>
      <c r="Z54" s="22">
        <v>4607</v>
      </c>
      <c r="AA54" s="22">
        <v>3249</v>
      </c>
      <c r="AB54" s="21">
        <f t="shared" si="12"/>
        <v>1358</v>
      </c>
      <c r="AC54" s="73">
        <f t="shared" si="13"/>
        <v>0.41797476146506618</v>
      </c>
      <c r="AD54" s="22">
        <v>4942</v>
      </c>
      <c r="AE54" s="22">
        <v>3527</v>
      </c>
      <c r="AF54" s="21">
        <f t="shared" si="14"/>
        <v>1415</v>
      </c>
      <c r="AG54" s="73">
        <f t="shared" si="15"/>
        <v>0.40119081372271054</v>
      </c>
      <c r="AH54" s="22">
        <v>3854</v>
      </c>
      <c r="AI54" s="22">
        <v>2437</v>
      </c>
      <c r="AJ54" s="21">
        <f t="shared" si="16"/>
        <v>1417</v>
      </c>
      <c r="AK54" s="73">
        <f t="shared" si="17"/>
        <v>0.58145260566270007</v>
      </c>
      <c r="AL54" s="22" t="s">
        <v>72</v>
      </c>
      <c r="AM54" s="22"/>
      <c r="AN54" s="21">
        <f t="shared" si="18"/>
        <v>0</v>
      </c>
      <c r="AO54" s="73" t="e">
        <f t="shared" si="19"/>
        <v>#VALUE!</v>
      </c>
      <c r="AP54" s="22" t="s">
        <v>72</v>
      </c>
      <c r="AQ54" s="22"/>
      <c r="AR54" s="21">
        <f t="shared" si="20"/>
        <v>0</v>
      </c>
      <c r="AS54" s="73" t="e">
        <f t="shared" si="21"/>
        <v>#VALUE!</v>
      </c>
      <c r="AT54" s="22" t="s">
        <v>72</v>
      </c>
      <c r="AU54" s="22"/>
      <c r="AV54" s="21">
        <f t="shared" si="22"/>
        <v>0</v>
      </c>
      <c r="AW54" s="73" t="e">
        <f t="shared" si="23"/>
        <v>#VALUE!</v>
      </c>
      <c r="AX54" s="74">
        <f t="shared" si="27"/>
        <v>26716</v>
      </c>
      <c r="AY54" s="35">
        <f t="shared" si="27"/>
        <v>19186</v>
      </c>
      <c r="AZ54" s="75">
        <f t="shared" si="26"/>
        <v>7530</v>
      </c>
      <c r="BA54" s="73">
        <f t="shared" si="25"/>
        <v>0.39247367872406963</v>
      </c>
    </row>
    <row r="55" spans="1:53" x14ac:dyDescent="0.25">
      <c r="A55" s="5" t="s">
        <v>39</v>
      </c>
      <c r="B55" s="10">
        <v>19</v>
      </c>
      <c r="C55" s="10">
        <v>13</v>
      </c>
      <c r="D55" s="9">
        <f t="shared" si="0"/>
        <v>6</v>
      </c>
      <c r="E55" s="49">
        <f t="shared" si="1"/>
        <v>0.46153846153846156</v>
      </c>
      <c r="F55" s="10">
        <v>19</v>
      </c>
      <c r="G55" s="10">
        <v>25</v>
      </c>
      <c r="H55" s="5">
        <f t="shared" si="2"/>
        <v>-6</v>
      </c>
      <c r="I55" s="98">
        <f t="shared" si="3"/>
        <v>-0.24</v>
      </c>
      <c r="J55" s="10">
        <v>25</v>
      </c>
      <c r="K55" s="10">
        <v>34</v>
      </c>
      <c r="L55" s="5">
        <f t="shared" si="4"/>
        <v>-9</v>
      </c>
      <c r="M55" s="45">
        <f t="shared" si="5"/>
        <v>-0.26470588235294118</v>
      </c>
      <c r="N55" s="10">
        <v>39</v>
      </c>
      <c r="O55" s="10">
        <v>15</v>
      </c>
      <c r="P55" s="5">
        <f t="shared" si="6"/>
        <v>24</v>
      </c>
      <c r="Q55" s="45">
        <f t="shared" si="7"/>
        <v>1.6</v>
      </c>
      <c r="R55" s="10">
        <v>115</v>
      </c>
      <c r="S55" s="10">
        <v>123</v>
      </c>
      <c r="T55" s="5">
        <f t="shared" si="8"/>
        <v>-8</v>
      </c>
      <c r="U55" s="45">
        <f t="shared" si="9"/>
        <v>-6.5040650406504072E-2</v>
      </c>
      <c r="V55" s="10">
        <v>122</v>
      </c>
      <c r="W55" s="10">
        <v>147</v>
      </c>
      <c r="X55" s="5">
        <f t="shared" si="10"/>
        <v>-25</v>
      </c>
      <c r="Y55" s="45">
        <f t="shared" si="11"/>
        <v>-0.17006802721088435</v>
      </c>
      <c r="Z55" s="10">
        <v>218</v>
      </c>
      <c r="AA55" s="10">
        <v>187</v>
      </c>
      <c r="AB55" s="5">
        <f t="shared" si="12"/>
        <v>31</v>
      </c>
      <c r="AC55" s="45">
        <f t="shared" si="13"/>
        <v>0.16577540106951871</v>
      </c>
      <c r="AD55" s="10">
        <v>202</v>
      </c>
      <c r="AE55" s="10">
        <v>186</v>
      </c>
      <c r="AF55" s="5">
        <f t="shared" si="14"/>
        <v>16</v>
      </c>
      <c r="AG55" s="45">
        <f t="shared" si="15"/>
        <v>8.6021505376344093E-2</v>
      </c>
      <c r="AH55" s="10">
        <v>46</v>
      </c>
      <c r="AI55" s="10">
        <v>111</v>
      </c>
      <c r="AJ55" s="5">
        <f t="shared" si="16"/>
        <v>-65</v>
      </c>
      <c r="AK55" s="45">
        <f t="shared" si="17"/>
        <v>-0.5855855855855856</v>
      </c>
      <c r="AL55" s="10" t="s">
        <v>72</v>
      </c>
      <c r="AM55" s="10"/>
      <c r="AN55" s="5">
        <f t="shared" si="18"/>
        <v>0</v>
      </c>
      <c r="AO55" s="45" t="e">
        <f t="shared" si="19"/>
        <v>#VALUE!</v>
      </c>
      <c r="AP55" s="10" t="s">
        <v>72</v>
      </c>
      <c r="AQ55" s="10"/>
      <c r="AR55" s="5">
        <f t="shared" si="20"/>
        <v>0</v>
      </c>
      <c r="AS55" s="45" t="e">
        <f t="shared" si="21"/>
        <v>#VALUE!</v>
      </c>
      <c r="AT55" s="10" t="s">
        <v>72</v>
      </c>
      <c r="AU55" s="10"/>
      <c r="AV55" s="5">
        <f t="shared" si="22"/>
        <v>0</v>
      </c>
      <c r="AW55" s="45" t="e">
        <f t="shared" si="23"/>
        <v>#VALUE!</v>
      </c>
      <c r="AX55" s="60">
        <f t="shared" si="27"/>
        <v>805</v>
      </c>
      <c r="AY55" s="8">
        <f t="shared" si="27"/>
        <v>841</v>
      </c>
      <c r="AZ55" s="65">
        <f t="shared" si="26"/>
        <v>-36</v>
      </c>
      <c r="BA55" s="45">
        <f t="shared" si="25"/>
        <v>-4.2806183115338882E-2</v>
      </c>
    </row>
    <row r="56" spans="1:53" x14ac:dyDescent="0.25">
      <c r="A56" s="5" t="s">
        <v>40</v>
      </c>
      <c r="B56" s="10">
        <v>38</v>
      </c>
      <c r="C56" s="10">
        <v>27</v>
      </c>
      <c r="D56" s="9">
        <f t="shared" si="0"/>
        <v>11</v>
      </c>
      <c r="E56" s="49">
        <f t="shared" si="1"/>
        <v>0.40740740740740738</v>
      </c>
      <c r="F56" s="10">
        <v>46</v>
      </c>
      <c r="G56" s="10">
        <v>58</v>
      </c>
      <c r="H56" s="5">
        <f t="shared" si="2"/>
        <v>-12</v>
      </c>
      <c r="I56" s="98">
        <f t="shared" si="3"/>
        <v>-0.20689655172413793</v>
      </c>
      <c r="J56" s="10">
        <v>53</v>
      </c>
      <c r="K56" s="10">
        <v>39</v>
      </c>
      <c r="L56" s="5">
        <f t="shared" si="4"/>
        <v>14</v>
      </c>
      <c r="M56" s="45">
        <f t="shared" si="5"/>
        <v>0.35897435897435898</v>
      </c>
      <c r="N56" s="10">
        <v>127</v>
      </c>
      <c r="O56" s="10">
        <v>121</v>
      </c>
      <c r="P56" s="5">
        <f t="shared" si="6"/>
        <v>6</v>
      </c>
      <c r="Q56" s="45">
        <f t="shared" si="7"/>
        <v>4.9586776859504134E-2</v>
      </c>
      <c r="R56" s="10">
        <v>97</v>
      </c>
      <c r="S56" s="10">
        <v>184</v>
      </c>
      <c r="T56" s="5">
        <f t="shared" si="8"/>
        <v>-87</v>
      </c>
      <c r="U56" s="45">
        <f t="shared" si="9"/>
        <v>-0.47282608695652173</v>
      </c>
      <c r="V56" s="10">
        <v>163</v>
      </c>
      <c r="W56" s="10">
        <v>116</v>
      </c>
      <c r="X56" s="5">
        <f t="shared" si="10"/>
        <v>47</v>
      </c>
      <c r="Y56" s="45">
        <f t="shared" si="11"/>
        <v>0.40517241379310343</v>
      </c>
      <c r="Z56" s="10">
        <v>189</v>
      </c>
      <c r="AA56" s="10">
        <v>195</v>
      </c>
      <c r="AB56" s="5">
        <f t="shared" si="12"/>
        <v>-6</v>
      </c>
      <c r="AC56" s="45">
        <f t="shared" si="13"/>
        <v>-3.0769230769230771E-2</v>
      </c>
      <c r="AD56" s="10">
        <v>193</v>
      </c>
      <c r="AE56" s="10">
        <v>175</v>
      </c>
      <c r="AF56" s="5">
        <f t="shared" si="14"/>
        <v>18</v>
      </c>
      <c r="AG56" s="45">
        <f t="shared" si="15"/>
        <v>0.10285714285714286</v>
      </c>
      <c r="AH56" s="10">
        <v>154</v>
      </c>
      <c r="AI56" s="10">
        <v>159</v>
      </c>
      <c r="AJ56" s="5">
        <f t="shared" si="16"/>
        <v>-5</v>
      </c>
      <c r="AK56" s="45">
        <f t="shared" si="17"/>
        <v>-3.1446540880503145E-2</v>
      </c>
      <c r="AL56" s="10" t="s">
        <v>72</v>
      </c>
      <c r="AM56" s="10"/>
      <c r="AN56" s="5">
        <f t="shared" si="18"/>
        <v>0</v>
      </c>
      <c r="AO56" s="45" t="e">
        <f t="shared" si="19"/>
        <v>#VALUE!</v>
      </c>
      <c r="AP56" s="10" t="s">
        <v>72</v>
      </c>
      <c r="AQ56" s="10"/>
      <c r="AR56" s="5">
        <f t="shared" si="20"/>
        <v>0</v>
      </c>
      <c r="AS56" s="45" t="e">
        <f t="shared" si="21"/>
        <v>#VALUE!</v>
      </c>
      <c r="AT56" s="10" t="s">
        <v>72</v>
      </c>
      <c r="AU56" s="10"/>
      <c r="AV56" s="5">
        <f t="shared" si="22"/>
        <v>0</v>
      </c>
      <c r="AW56" s="45" t="e">
        <f t="shared" si="23"/>
        <v>#VALUE!</v>
      </c>
      <c r="AX56" s="60">
        <f t="shared" si="27"/>
        <v>1060</v>
      </c>
      <c r="AY56" s="8">
        <f t="shared" si="27"/>
        <v>1074</v>
      </c>
      <c r="AZ56" s="65">
        <f t="shared" si="26"/>
        <v>-14</v>
      </c>
      <c r="BA56" s="45">
        <f t="shared" si="25"/>
        <v>-1.3035381750465549E-2</v>
      </c>
    </row>
    <row r="57" spans="1:53" x14ac:dyDescent="0.25">
      <c r="A57" s="21" t="s">
        <v>41</v>
      </c>
      <c r="B57" s="22">
        <v>494</v>
      </c>
      <c r="C57" s="22">
        <v>604</v>
      </c>
      <c r="D57" s="76">
        <f t="shared" si="0"/>
        <v>-110</v>
      </c>
      <c r="E57" s="77">
        <f t="shared" si="1"/>
        <v>-0.18211920529801323</v>
      </c>
      <c r="F57" s="22">
        <v>538</v>
      </c>
      <c r="G57" s="22">
        <v>578</v>
      </c>
      <c r="H57" s="21">
        <f t="shared" si="2"/>
        <v>-40</v>
      </c>
      <c r="I57" s="73">
        <f t="shared" si="3"/>
        <v>-6.9204152249134954E-2</v>
      </c>
      <c r="J57" s="22">
        <v>818</v>
      </c>
      <c r="K57" s="22">
        <v>1524</v>
      </c>
      <c r="L57" s="21">
        <f t="shared" si="4"/>
        <v>-706</v>
      </c>
      <c r="M57" s="73">
        <f t="shared" si="5"/>
        <v>-0.46325459317585299</v>
      </c>
      <c r="N57" s="22">
        <v>1741</v>
      </c>
      <c r="O57" s="22">
        <v>1365</v>
      </c>
      <c r="P57" s="21">
        <f t="shared" si="6"/>
        <v>376</v>
      </c>
      <c r="Q57" s="73">
        <f t="shared" si="7"/>
        <v>0.27545787545787548</v>
      </c>
      <c r="R57" s="22">
        <v>1266</v>
      </c>
      <c r="S57" s="22">
        <v>1564</v>
      </c>
      <c r="T57" s="21">
        <f t="shared" si="8"/>
        <v>-298</v>
      </c>
      <c r="U57" s="73">
        <f t="shared" si="9"/>
        <v>-0.19053708439897699</v>
      </c>
      <c r="V57" s="22">
        <v>1987</v>
      </c>
      <c r="W57" s="22">
        <v>1540</v>
      </c>
      <c r="X57" s="21">
        <f t="shared" si="10"/>
        <v>447</v>
      </c>
      <c r="Y57" s="73">
        <f t="shared" si="11"/>
        <v>0.29025974025974027</v>
      </c>
      <c r="Z57" s="22">
        <v>2707</v>
      </c>
      <c r="AA57" s="22">
        <v>3149</v>
      </c>
      <c r="AB57" s="21">
        <f t="shared" si="12"/>
        <v>-442</v>
      </c>
      <c r="AC57" s="73">
        <f t="shared" si="13"/>
        <v>-0.14036201968879009</v>
      </c>
      <c r="AD57" s="22">
        <v>5702</v>
      </c>
      <c r="AE57" s="22">
        <v>5658</v>
      </c>
      <c r="AF57" s="21">
        <f t="shared" si="14"/>
        <v>44</v>
      </c>
      <c r="AG57" s="73">
        <f t="shared" si="15"/>
        <v>7.7765995051254861E-3</v>
      </c>
      <c r="AH57" s="22">
        <v>1797</v>
      </c>
      <c r="AI57" s="22">
        <v>1901</v>
      </c>
      <c r="AJ57" s="21">
        <f t="shared" si="16"/>
        <v>-104</v>
      </c>
      <c r="AK57" s="73">
        <f t="shared" si="17"/>
        <v>-5.4708048395581271E-2</v>
      </c>
      <c r="AL57" s="22" t="s">
        <v>72</v>
      </c>
      <c r="AM57" s="22"/>
      <c r="AN57" s="21">
        <f t="shared" si="18"/>
        <v>0</v>
      </c>
      <c r="AO57" s="73" t="e">
        <f t="shared" si="19"/>
        <v>#VALUE!</v>
      </c>
      <c r="AP57" s="22" t="s">
        <v>72</v>
      </c>
      <c r="AQ57" s="22"/>
      <c r="AR57" s="21">
        <f t="shared" si="20"/>
        <v>0</v>
      </c>
      <c r="AS57" s="73" t="e">
        <f t="shared" si="21"/>
        <v>#VALUE!</v>
      </c>
      <c r="AT57" s="22" t="s">
        <v>72</v>
      </c>
      <c r="AU57" s="22"/>
      <c r="AV57" s="21">
        <f t="shared" si="22"/>
        <v>0</v>
      </c>
      <c r="AW57" s="73" t="e">
        <f t="shared" si="23"/>
        <v>#VALUE!</v>
      </c>
      <c r="AX57" s="74">
        <f t="shared" si="27"/>
        <v>17050</v>
      </c>
      <c r="AY57" s="35">
        <f t="shared" si="27"/>
        <v>17883</v>
      </c>
      <c r="AZ57" s="75">
        <f t="shared" si="26"/>
        <v>-833</v>
      </c>
      <c r="BA57" s="73">
        <f t="shared" si="25"/>
        <v>-4.6580551361628364E-2</v>
      </c>
    </row>
    <row r="58" spans="1:53" x14ac:dyDescent="0.25">
      <c r="A58" s="5" t="s">
        <v>42</v>
      </c>
      <c r="B58" s="10">
        <v>93</v>
      </c>
      <c r="C58" s="10">
        <v>94</v>
      </c>
      <c r="D58" s="9">
        <f t="shared" si="0"/>
        <v>-1</v>
      </c>
      <c r="E58" s="49">
        <f t="shared" si="1"/>
        <v>-1.0638297872340425E-2</v>
      </c>
      <c r="F58" s="10">
        <v>84</v>
      </c>
      <c r="G58" s="10">
        <v>130</v>
      </c>
      <c r="H58" s="5">
        <f t="shared" si="2"/>
        <v>-46</v>
      </c>
      <c r="I58" s="98">
        <f t="shared" si="3"/>
        <v>-0.35384615384615387</v>
      </c>
      <c r="J58" s="10">
        <v>155</v>
      </c>
      <c r="K58" s="10">
        <v>250</v>
      </c>
      <c r="L58" s="5">
        <f t="shared" si="4"/>
        <v>-95</v>
      </c>
      <c r="M58" s="45">
        <f t="shared" si="5"/>
        <v>-0.38</v>
      </c>
      <c r="N58" s="10">
        <v>472</v>
      </c>
      <c r="O58" s="10">
        <v>407</v>
      </c>
      <c r="P58" s="5">
        <f t="shared" si="6"/>
        <v>65</v>
      </c>
      <c r="Q58" s="45">
        <f t="shared" si="7"/>
        <v>0.15970515970515969</v>
      </c>
      <c r="R58" s="10">
        <v>526</v>
      </c>
      <c r="S58" s="10">
        <v>405</v>
      </c>
      <c r="T58" s="5">
        <f t="shared" si="8"/>
        <v>121</v>
      </c>
      <c r="U58" s="45">
        <f t="shared" si="9"/>
        <v>0.29876543209876544</v>
      </c>
      <c r="V58" s="10">
        <v>746</v>
      </c>
      <c r="W58" s="10">
        <v>881</v>
      </c>
      <c r="X58" s="5">
        <f t="shared" si="10"/>
        <v>-135</v>
      </c>
      <c r="Y58" s="45">
        <f t="shared" si="11"/>
        <v>-0.1532349602724177</v>
      </c>
      <c r="Z58" s="10">
        <v>2049</v>
      </c>
      <c r="AA58" s="10">
        <v>1699</v>
      </c>
      <c r="AB58" s="5">
        <f t="shared" si="12"/>
        <v>350</v>
      </c>
      <c r="AC58" s="45">
        <f t="shared" si="13"/>
        <v>0.20600353148911124</v>
      </c>
      <c r="AD58" s="10">
        <v>869</v>
      </c>
      <c r="AE58" s="10">
        <v>692</v>
      </c>
      <c r="AF58" s="5">
        <f t="shared" si="14"/>
        <v>177</v>
      </c>
      <c r="AG58" s="45">
        <f t="shared" si="15"/>
        <v>0.25578034682080925</v>
      </c>
      <c r="AH58" s="10">
        <v>493</v>
      </c>
      <c r="AI58" s="10">
        <v>494</v>
      </c>
      <c r="AJ58" s="5">
        <f t="shared" si="16"/>
        <v>-1</v>
      </c>
      <c r="AK58" s="45">
        <f t="shared" si="17"/>
        <v>-2.0242914979757085E-3</v>
      </c>
      <c r="AL58" s="10" t="s">
        <v>72</v>
      </c>
      <c r="AM58" s="10"/>
      <c r="AN58" s="5">
        <f t="shared" si="18"/>
        <v>0</v>
      </c>
      <c r="AO58" s="45" t="e">
        <f t="shared" si="19"/>
        <v>#VALUE!</v>
      </c>
      <c r="AP58" s="10" t="s">
        <v>72</v>
      </c>
      <c r="AQ58" s="10"/>
      <c r="AR58" s="5">
        <f t="shared" si="20"/>
        <v>0</v>
      </c>
      <c r="AS58" s="45" t="e">
        <f t="shared" si="21"/>
        <v>#VALUE!</v>
      </c>
      <c r="AT58" s="10" t="s">
        <v>72</v>
      </c>
      <c r="AU58" s="10"/>
      <c r="AV58" s="5">
        <f t="shared" si="22"/>
        <v>0</v>
      </c>
      <c r="AW58" s="45" t="e">
        <f t="shared" si="23"/>
        <v>#VALUE!</v>
      </c>
      <c r="AX58" s="60">
        <f t="shared" si="27"/>
        <v>5487</v>
      </c>
      <c r="AY58" s="8">
        <f t="shared" si="27"/>
        <v>5052</v>
      </c>
      <c r="AZ58" s="65">
        <f t="shared" si="26"/>
        <v>435</v>
      </c>
      <c r="BA58" s="45">
        <f t="shared" si="25"/>
        <v>8.6104513064133012E-2</v>
      </c>
    </row>
    <row r="59" spans="1:53" x14ac:dyDescent="0.25">
      <c r="A59" s="21" t="s">
        <v>43</v>
      </c>
      <c r="B59" s="22">
        <v>610</v>
      </c>
      <c r="C59" s="22">
        <v>801</v>
      </c>
      <c r="D59" s="76">
        <f t="shared" si="0"/>
        <v>-191</v>
      </c>
      <c r="E59" s="77">
        <f t="shared" si="1"/>
        <v>-0.23845193508114856</v>
      </c>
      <c r="F59" s="22">
        <v>838</v>
      </c>
      <c r="G59" s="22">
        <v>834</v>
      </c>
      <c r="H59" s="21">
        <f t="shared" si="2"/>
        <v>4</v>
      </c>
      <c r="I59" s="73">
        <f t="shared" si="3"/>
        <v>4.7961630695443642E-3</v>
      </c>
      <c r="J59" s="22">
        <v>1293</v>
      </c>
      <c r="K59" s="22">
        <v>1703</v>
      </c>
      <c r="L59" s="21">
        <f t="shared" si="4"/>
        <v>-410</v>
      </c>
      <c r="M59" s="73">
        <f t="shared" si="5"/>
        <v>-0.24075161479741633</v>
      </c>
      <c r="N59" s="22">
        <v>2992</v>
      </c>
      <c r="O59" s="22">
        <v>2752</v>
      </c>
      <c r="P59" s="21">
        <f t="shared" si="6"/>
        <v>240</v>
      </c>
      <c r="Q59" s="73">
        <f t="shared" si="7"/>
        <v>8.7209302325581398E-2</v>
      </c>
      <c r="R59" s="22">
        <v>2326</v>
      </c>
      <c r="S59" s="22">
        <v>3087</v>
      </c>
      <c r="T59" s="21">
        <f t="shared" si="8"/>
        <v>-761</v>
      </c>
      <c r="U59" s="73">
        <f t="shared" si="9"/>
        <v>-0.24651765468091999</v>
      </c>
      <c r="V59" s="22">
        <v>2317</v>
      </c>
      <c r="W59" s="22">
        <v>2284</v>
      </c>
      <c r="X59" s="21">
        <f t="shared" si="10"/>
        <v>33</v>
      </c>
      <c r="Y59" s="73">
        <f t="shared" si="11"/>
        <v>1.4448336252189142E-2</v>
      </c>
      <c r="Z59" s="22">
        <v>3642</v>
      </c>
      <c r="AA59" s="22">
        <v>4313</v>
      </c>
      <c r="AB59" s="21">
        <f t="shared" si="12"/>
        <v>-671</v>
      </c>
      <c r="AC59" s="73">
        <f t="shared" si="13"/>
        <v>-0.15557616508230929</v>
      </c>
      <c r="AD59" s="22">
        <v>3012</v>
      </c>
      <c r="AE59" s="22">
        <v>2526</v>
      </c>
      <c r="AF59" s="21">
        <f t="shared" si="14"/>
        <v>486</v>
      </c>
      <c r="AG59" s="73">
        <f t="shared" si="15"/>
        <v>0.19239904988123516</v>
      </c>
      <c r="AH59" s="22">
        <v>2645</v>
      </c>
      <c r="AI59" s="22">
        <v>2048</v>
      </c>
      <c r="AJ59" s="21">
        <f t="shared" si="16"/>
        <v>597</v>
      </c>
      <c r="AK59" s="73">
        <f t="shared" si="17"/>
        <v>0.29150390625</v>
      </c>
      <c r="AL59" s="22" t="s">
        <v>72</v>
      </c>
      <c r="AM59" s="22"/>
      <c r="AN59" s="21">
        <f t="shared" si="18"/>
        <v>0</v>
      </c>
      <c r="AO59" s="73" t="e">
        <f t="shared" si="19"/>
        <v>#VALUE!</v>
      </c>
      <c r="AP59" s="22" t="s">
        <v>72</v>
      </c>
      <c r="AQ59" s="22"/>
      <c r="AR59" s="21">
        <f t="shared" si="20"/>
        <v>0</v>
      </c>
      <c r="AS59" s="73" t="e">
        <f t="shared" si="21"/>
        <v>#VALUE!</v>
      </c>
      <c r="AT59" s="22" t="s">
        <v>72</v>
      </c>
      <c r="AU59" s="22"/>
      <c r="AV59" s="21">
        <f t="shared" si="22"/>
        <v>0</v>
      </c>
      <c r="AW59" s="73" t="e">
        <f t="shared" si="23"/>
        <v>#VALUE!</v>
      </c>
      <c r="AX59" s="74">
        <f t="shared" si="27"/>
        <v>19675</v>
      </c>
      <c r="AY59" s="35">
        <f t="shared" si="27"/>
        <v>20348</v>
      </c>
      <c r="AZ59" s="75">
        <f t="shared" si="26"/>
        <v>-673</v>
      </c>
      <c r="BA59" s="73">
        <f t="shared" si="25"/>
        <v>-3.3074503636721056E-2</v>
      </c>
    </row>
    <row r="60" spans="1:53" x14ac:dyDescent="0.25">
      <c r="A60" s="5" t="s">
        <v>44</v>
      </c>
      <c r="B60" s="10">
        <v>131</v>
      </c>
      <c r="C60" s="10">
        <v>168</v>
      </c>
      <c r="D60" s="9">
        <f t="shared" si="0"/>
        <v>-37</v>
      </c>
      <c r="E60" s="49">
        <f t="shared" si="1"/>
        <v>-0.22023809523809523</v>
      </c>
      <c r="F60" s="10">
        <v>87</v>
      </c>
      <c r="G60" s="10">
        <v>111</v>
      </c>
      <c r="H60" s="5">
        <f t="shared" si="2"/>
        <v>-24</v>
      </c>
      <c r="I60" s="98">
        <f t="shared" si="3"/>
        <v>-0.21621621621621623</v>
      </c>
      <c r="J60" s="10">
        <v>202</v>
      </c>
      <c r="K60" s="10">
        <v>158</v>
      </c>
      <c r="L60" s="5">
        <f t="shared" si="4"/>
        <v>44</v>
      </c>
      <c r="M60" s="45">
        <f t="shared" si="5"/>
        <v>0.27848101265822783</v>
      </c>
      <c r="N60" s="10">
        <v>324</v>
      </c>
      <c r="O60" s="10">
        <v>408</v>
      </c>
      <c r="P60" s="5">
        <f t="shared" si="6"/>
        <v>-84</v>
      </c>
      <c r="Q60" s="45">
        <f t="shared" si="7"/>
        <v>-0.20588235294117646</v>
      </c>
      <c r="R60" s="10">
        <v>274</v>
      </c>
      <c r="S60" s="10">
        <v>374</v>
      </c>
      <c r="T60" s="5">
        <f t="shared" si="8"/>
        <v>-100</v>
      </c>
      <c r="U60" s="45">
        <f t="shared" si="9"/>
        <v>-0.26737967914438504</v>
      </c>
      <c r="V60" s="10">
        <v>563</v>
      </c>
      <c r="W60" s="10">
        <v>430</v>
      </c>
      <c r="X60" s="27">
        <f t="shared" si="10"/>
        <v>133</v>
      </c>
      <c r="Y60" s="45">
        <f t="shared" si="11"/>
        <v>0.30930232558139537</v>
      </c>
      <c r="Z60" s="10">
        <v>613</v>
      </c>
      <c r="AA60" s="10">
        <v>793</v>
      </c>
      <c r="AB60" s="5">
        <f t="shared" si="12"/>
        <v>-180</v>
      </c>
      <c r="AC60" s="45">
        <f t="shared" si="13"/>
        <v>-0.22698612862547288</v>
      </c>
      <c r="AD60" s="10">
        <v>663</v>
      </c>
      <c r="AE60" s="10">
        <v>919</v>
      </c>
      <c r="AF60" s="5">
        <f t="shared" si="14"/>
        <v>-256</v>
      </c>
      <c r="AG60" s="45">
        <f t="shared" si="15"/>
        <v>-0.27856365614798695</v>
      </c>
      <c r="AH60" s="10">
        <v>361</v>
      </c>
      <c r="AI60" s="10">
        <v>319</v>
      </c>
      <c r="AJ60" s="5">
        <f t="shared" si="16"/>
        <v>42</v>
      </c>
      <c r="AK60" s="45">
        <f t="shared" si="17"/>
        <v>0.13166144200626959</v>
      </c>
      <c r="AL60" s="10" t="s">
        <v>72</v>
      </c>
      <c r="AM60" s="10"/>
      <c r="AN60" s="5">
        <f t="shared" si="18"/>
        <v>0</v>
      </c>
      <c r="AO60" s="45" t="e">
        <f t="shared" si="19"/>
        <v>#VALUE!</v>
      </c>
      <c r="AP60" s="10" t="s">
        <v>72</v>
      </c>
      <c r="AQ60" s="10"/>
      <c r="AR60" s="5">
        <f t="shared" si="20"/>
        <v>0</v>
      </c>
      <c r="AS60" s="45" t="e">
        <f t="shared" si="21"/>
        <v>#VALUE!</v>
      </c>
      <c r="AT60" s="10" t="s">
        <v>72</v>
      </c>
      <c r="AU60" s="10"/>
      <c r="AV60" s="5">
        <f t="shared" si="22"/>
        <v>0</v>
      </c>
      <c r="AW60" s="45" t="e">
        <f t="shared" si="23"/>
        <v>#VALUE!</v>
      </c>
      <c r="AX60" s="60">
        <f t="shared" si="27"/>
        <v>3218</v>
      </c>
      <c r="AY60" s="8">
        <f t="shared" si="27"/>
        <v>3680</v>
      </c>
      <c r="AZ60" s="65">
        <f t="shared" si="26"/>
        <v>-462</v>
      </c>
      <c r="BA60" s="45">
        <f t="shared" si="25"/>
        <v>-0.12554347826086956</v>
      </c>
    </row>
    <row r="61" spans="1:53" x14ac:dyDescent="0.25">
      <c r="A61" s="5" t="s">
        <v>45</v>
      </c>
      <c r="B61" s="10">
        <v>285</v>
      </c>
      <c r="C61" s="10">
        <v>294</v>
      </c>
      <c r="D61" s="9">
        <f t="shared" si="0"/>
        <v>-9</v>
      </c>
      <c r="E61" s="49">
        <f t="shared" si="1"/>
        <v>-3.0612244897959183E-2</v>
      </c>
      <c r="F61" s="10">
        <v>160</v>
      </c>
      <c r="G61" s="10">
        <v>160</v>
      </c>
      <c r="H61" s="5">
        <f t="shared" si="2"/>
        <v>0</v>
      </c>
      <c r="I61" s="98">
        <f t="shared" si="3"/>
        <v>0</v>
      </c>
      <c r="J61" s="10">
        <v>438</v>
      </c>
      <c r="K61" s="10">
        <v>237</v>
      </c>
      <c r="L61" s="5">
        <f t="shared" si="4"/>
        <v>201</v>
      </c>
      <c r="M61" s="45">
        <f t="shared" si="5"/>
        <v>0.84810126582278478</v>
      </c>
      <c r="N61" s="10">
        <v>712</v>
      </c>
      <c r="O61" s="10">
        <v>464</v>
      </c>
      <c r="P61" s="5">
        <f t="shared" si="6"/>
        <v>248</v>
      </c>
      <c r="Q61" s="45">
        <f t="shared" si="7"/>
        <v>0.53448275862068961</v>
      </c>
      <c r="R61" s="10">
        <v>975</v>
      </c>
      <c r="S61" s="10">
        <v>641</v>
      </c>
      <c r="T61" s="5">
        <f t="shared" si="8"/>
        <v>334</v>
      </c>
      <c r="U61" s="45">
        <f t="shared" si="9"/>
        <v>0.52106084243369732</v>
      </c>
      <c r="V61" s="10">
        <v>800</v>
      </c>
      <c r="W61" s="10">
        <v>821</v>
      </c>
      <c r="X61" s="5">
        <f t="shared" si="10"/>
        <v>-21</v>
      </c>
      <c r="Y61" s="45">
        <f t="shared" si="11"/>
        <v>-2.5578562728380026E-2</v>
      </c>
      <c r="Z61" s="10">
        <v>950</v>
      </c>
      <c r="AA61" s="10">
        <v>1397</v>
      </c>
      <c r="AB61" s="5">
        <f t="shared" si="12"/>
        <v>-447</v>
      </c>
      <c r="AC61" s="45">
        <f t="shared" si="13"/>
        <v>-0.31997136721546171</v>
      </c>
      <c r="AD61" s="10">
        <v>1067</v>
      </c>
      <c r="AE61" s="10">
        <v>1203</v>
      </c>
      <c r="AF61" s="5">
        <f t="shared" si="14"/>
        <v>-136</v>
      </c>
      <c r="AG61" s="45">
        <f t="shared" si="15"/>
        <v>-0.11305070656691604</v>
      </c>
      <c r="AH61" s="10">
        <v>708</v>
      </c>
      <c r="AI61" s="10">
        <v>604</v>
      </c>
      <c r="AJ61" s="5">
        <f t="shared" si="16"/>
        <v>104</v>
      </c>
      <c r="AK61" s="45">
        <f t="shared" si="17"/>
        <v>0.17218543046357615</v>
      </c>
      <c r="AL61" s="10" t="s">
        <v>72</v>
      </c>
      <c r="AM61" s="10"/>
      <c r="AN61" s="5">
        <f t="shared" si="18"/>
        <v>0</v>
      </c>
      <c r="AO61" s="45" t="e">
        <f t="shared" si="19"/>
        <v>#VALUE!</v>
      </c>
      <c r="AP61" s="10" t="s">
        <v>72</v>
      </c>
      <c r="AQ61" s="10"/>
      <c r="AR61" s="5">
        <f t="shared" si="20"/>
        <v>0</v>
      </c>
      <c r="AS61" s="45" t="e">
        <f t="shared" si="21"/>
        <v>#VALUE!</v>
      </c>
      <c r="AT61" s="10" t="s">
        <v>72</v>
      </c>
      <c r="AU61" s="10"/>
      <c r="AV61" s="5">
        <f t="shared" si="22"/>
        <v>0</v>
      </c>
      <c r="AW61" s="45" t="e">
        <f t="shared" si="23"/>
        <v>#VALUE!</v>
      </c>
      <c r="AX61" s="60">
        <f t="shared" si="27"/>
        <v>6095</v>
      </c>
      <c r="AY61" s="8">
        <f t="shared" si="27"/>
        <v>5821</v>
      </c>
      <c r="AZ61" s="65">
        <f t="shared" si="26"/>
        <v>274</v>
      </c>
      <c r="BA61" s="45">
        <f t="shared" si="25"/>
        <v>4.7070950008589588E-2</v>
      </c>
    </row>
    <row r="62" spans="1:53" x14ac:dyDescent="0.25">
      <c r="A62" s="5" t="s">
        <v>25</v>
      </c>
      <c r="B62" s="10">
        <v>66</v>
      </c>
      <c r="C62" s="10">
        <v>72</v>
      </c>
      <c r="D62" s="9">
        <f t="shared" si="0"/>
        <v>-6</v>
      </c>
      <c r="E62" s="49">
        <f t="shared" si="1"/>
        <v>-8.3333333333333329E-2</v>
      </c>
      <c r="F62" s="10">
        <v>58</v>
      </c>
      <c r="G62" s="10">
        <v>46</v>
      </c>
      <c r="H62" s="5">
        <f t="shared" si="2"/>
        <v>12</v>
      </c>
      <c r="I62" s="98">
        <f t="shared" si="3"/>
        <v>0.2608695652173913</v>
      </c>
      <c r="J62" s="10">
        <v>121</v>
      </c>
      <c r="K62" s="10">
        <v>175</v>
      </c>
      <c r="L62" s="5">
        <f t="shared" si="4"/>
        <v>-54</v>
      </c>
      <c r="M62" s="45">
        <f t="shared" si="5"/>
        <v>-0.30857142857142855</v>
      </c>
      <c r="N62" s="10">
        <v>290</v>
      </c>
      <c r="O62" s="10">
        <v>141</v>
      </c>
      <c r="P62" s="5">
        <f t="shared" si="6"/>
        <v>149</v>
      </c>
      <c r="Q62" s="45">
        <f t="shared" si="7"/>
        <v>1.0567375886524824</v>
      </c>
      <c r="R62" s="10">
        <v>223</v>
      </c>
      <c r="S62" s="10">
        <v>199</v>
      </c>
      <c r="T62" s="5">
        <f t="shared" si="8"/>
        <v>24</v>
      </c>
      <c r="U62" s="45">
        <f t="shared" si="9"/>
        <v>0.12060301507537688</v>
      </c>
      <c r="V62" s="10">
        <v>390</v>
      </c>
      <c r="W62" s="10">
        <v>440</v>
      </c>
      <c r="X62" s="5">
        <f t="shared" si="10"/>
        <v>-50</v>
      </c>
      <c r="Y62" s="45">
        <f t="shared" si="11"/>
        <v>-0.11363636363636363</v>
      </c>
      <c r="Z62" s="10">
        <v>647</v>
      </c>
      <c r="AA62" s="10">
        <v>441</v>
      </c>
      <c r="AB62" s="5">
        <f t="shared" si="12"/>
        <v>206</v>
      </c>
      <c r="AC62" s="45">
        <f t="shared" si="13"/>
        <v>0.46712018140589567</v>
      </c>
      <c r="AD62" s="10">
        <v>647</v>
      </c>
      <c r="AE62" s="10">
        <v>457</v>
      </c>
      <c r="AF62" s="5">
        <f t="shared" si="14"/>
        <v>190</v>
      </c>
      <c r="AG62" s="45">
        <f t="shared" si="15"/>
        <v>0.41575492341356673</v>
      </c>
      <c r="AH62" s="10">
        <v>438</v>
      </c>
      <c r="AI62" s="10">
        <v>328</v>
      </c>
      <c r="AJ62" s="5">
        <f t="shared" si="16"/>
        <v>110</v>
      </c>
      <c r="AK62" s="45">
        <f t="shared" si="17"/>
        <v>0.33536585365853661</v>
      </c>
      <c r="AL62" s="10" t="s">
        <v>72</v>
      </c>
      <c r="AM62" s="10"/>
      <c r="AN62" s="5">
        <f t="shared" si="18"/>
        <v>0</v>
      </c>
      <c r="AO62" s="45" t="e">
        <f t="shared" si="19"/>
        <v>#VALUE!</v>
      </c>
      <c r="AP62" s="10" t="s">
        <v>72</v>
      </c>
      <c r="AQ62" s="10"/>
      <c r="AR62" s="5">
        <f t="shared" si="20"/>
        <v>0</v>
      </c>
      <c r="AS62" s="45" t="e">
        <f t="shared" si="21"/>
        <v>#VALUE!</v>
      </c>
      <c r="AT62" s="10" t="s">
        <v>72</v>
      </c>
      <c r="AU62" s="10"/>
      <c r="AV62" s="5">
        <f t="shared" si="22"/>
        <v>0</v>
      </c>
      <c r="AW62" s="45" t="e">
        <f t="shared" si="23"/>
        <v>#VALUE!</v>
      </c>
      <c r="AX62" s="60">
        <f t="shared" si="27"/>
        <v>2880</v>
      </c>
      <c r="AY62" s="8">
        <f t="shared" si="27"/>
        <v>2299</v>
      </c>
      <c r="AZ62" s="65">
        <f t="shared" si="26"/>
        <v>581</v>
      </c>
      <c r="BA62" s="45">
        <f t="shared" si="25"/>
        <v>0.25271857329273595</v>
      </c>
    </row>
    <row r="63" spans="1:53" x14ac:dyDescent="0.25">
      <c r="A63" s="11" t="s">
        <v>47</v>
      </c>
      <c r="B63" s="12">
        <f>SUM(B29:B62)</f>
        <v>8533</v>
      </c>
      <c r="C63" s="12">
        <f>SUM(C29:C62)</f>
        <v>9737</v>
      </c>
      <c r="D63" s="54">
        <f t="shared" si="0"/>
        <v>-1204</v>
      </c>
      <c r="E63" s="55">
        <f t="shared" si="1"/>
        <v>-0.12365204888569374</v>
      </c>
      <c r="F63" s="12">
        <f>SUM(F29:F62)</f>
        <v>8974</v>
      </c>
      <c r="G63" s="12">
        <f>SUM(G29:G62)</f>
        <v>10116</v>
      </c>
      <c r="H63" s="53">
        <f t="shared" si="2"/>
        <v>-1142</v>
      </c>
      <c r="I63" s="78">
        <f t="shared" si="3"/>
        <v>-0.1128904705417161</v>
      </c>
      <c r="J63" s="12">
        <f>SUM(J29:J62)</f>
        <v>14237</v>
      </c>
      <c r="K63" s="12">
        <f>SUM(K29:K62)</f>
        <v>16950</v>
      </c>
      <c r="L63" s="53">
        <f t="shared" si="4"/>
        <v>-2713</v>
      </c>
      <c r="M63" s="78">
        <f t="shared" si="5"/>
        <v>-0.16005899705014751</v>
      </c>
      <c r="N63" s="12">
        <f>SUM(N29:N62)</f>
        <v>28107</v>
      </c>
      <c r="O63" s="12">
        <f>SUM(O29:O62)</f>
        <v>27881</v>
      </c>
      <c r="P63" s="53">
        <f t="shared" si="6"/>
        <v>226</v>
      </c>
      <c r="Q63" s="78">
        <f t="shared" si="7"/>
        <v>8.1058785552885482E-3</v>
      </c>
      <c r="R63" s="12">
        <f>SUM(R29:R62)</f>
        <v>29471</v>
      </c>
      <c r="S63" s="12">
        <f>SUM(S29:S62)</f>
        <v>33286</v>
      </c>
      <c r="T63" s="53">
        <f t="shared" si="8"/>
        <v>-3815</v>
      </c>
      <c r="U63" s="78">
        <f t="shared" si="9"/>
        <v>-0.11461275010514931</v>
      </c>
      <c r="V63" s="12">
        <f>SUM(V29:V62)</f>
        <v>32015</v>
      </c>
      <c r="W63" s="12">
        <f>SUM(W29:W62)</f>
        <v>32303</v>
      </c>
      <c r="X63" s="53">
        <f t="shared" si="10"/>
        <v>-288</v>
      </c>
      <c r="Y63" s="78">
        <f t="shared" si="11"/>
        <v>-8.9155805962294523E-3</v>
      </c>
      <c r="Z63" s="12">
        <f>SUM(Z29:Z62)</f>
        <v>47973</v>
      </c>
      <c r="AA63" s="12">
        <f>SUM(AA29:AA62)</f>
        <v>51988</v>
      </c>
      <c r="AB63" s="53">
        <f t="shared" si="12"/>
        <v>-4015</v>
      </c>
      <c r="AC63" s="78">
        <f t="shared" si="13"/>
        <v>-7.7229360621681925E-2</v>
      </c>
      <c r="AD63" s="12">
        <f>SUM(AD29:AD62)</f>
        <v>58201</v>
      </c>
      <c r="AE63" s="12">
        <f>SUM(AE29:AE62)</f>
        <v>56990</v>
      </c>
      <c r="AF63" s="53">
        <f t="shared" si="14"/>
        <v>1211</v>
      </c>
      <c r="AG63" s="78">
        <f t="shared" si="15"/>
        <v>2.1249341989822777E-2</v>
      </c>
      <c r="AH63" s="12">
        <f>SUM(AH29:AH62)</f>
        <v>32166</v>
      </c>
      <c r="AI63" s="12">
        <f>SUM(AI29:AI62)</f>
        <v>29330</v>
      </c>
      <c r="AJ63" s="53">
        <f t="shared" si="16"/>
        <v>2836</v>
      </c>
      <c r="AK63" s="78">
        <f t="shared" si="17"/>
        <v>9.6692806000681891E-2</v>
      </c>
      <c r="AL63" s="12">
        <f>SUM(AL29:AL62)</f>
        <v>0</v>
      </c>
      <c r="AM63" s="12">
        <f>SUM(AM29:AM62)</f>
        <v>0</v>
      </c>
      <c r="AN63" s="53">
        <f t="shared" si="18"/>
        <v>0</v>
      </c>
      <c r="AO63" s="78" t="e">
        <f t="shared" si="19"/>
        <v>#DIV/0!</v>
      </c>
      <c r="AP63" s="12">
        <f>SUM(AP29:AP29:AP62)</f>
        <v>0</v>
      </c>
      <c r="AQ63" s="12">
        <f>SUM(AQ29:AQ29:AQ62)</f>
        <v>0</v>
      </c>
      <c r="AR63" s="53">
        <f t="shared" si="20"/>
        <v>0</v>
      </c>
      <c r="AS63" s="78" t="e">
        <f t="shared" si="21"/>
        <v>#DIV/0!</v>
      </c>
      <c r="AT63" s="12">
        <f>SUM(AT29:AT29:AT62)</f>
        <v>0</v>
      </c>
      <c r="AU63" s="12">
        <f>SUM(AU29:AU29:AU62)</f>
        <v>0</v>
      </c>
      <c r="AV63" s="53">
        <f t="shared" si="22"/>
        <v>0</v>
      </c>
      <c r="AW63" s="78" t="e">
        <f t="shared" si="23"/>
        <v>#DIV/0!</v>
      </c>
      <c r="AX63" s="79">
        <f t="shared" si="27"/>
        <v>259677</v>
      </c>
      <c r="AY63" s="37">
        <f t="shared" si="27"/>
        <v>268581</v>
      </c>
      <c r="AZ63" s="80">
        <f t="shared" si="26"/>
        <v>-8904</v>
      </c>
      <c r="BA63" s="78">
        <f t="shared" si="25"/>
        <v>-3.3152010008153966E-2</v>
      </c>
    </row>
    <row r="64" spans="1:53" x14ac:dyDescent="0.25">
      <c r="A64" s="100" t="s">
        <v>48</v>
      </c>
      <c r="B64" s="102">
        <v>335</v>
      </c>
      <c r="C64" s="102">
        <v>474</v>
      </c>
      <c r="D64" s="103">
        <f t="shared" si="0"/>
        <v>-139</v>
      </c>
      <c r="E64" s="104">
        <f t="shared" si="1"/>
        <v>-0.29324894514767935</v>
      </c>
      <c r="F64" s="102">
        <v>253</v>
      </c>
      <c r="G64" s="102">
        <v>595</v>
      </c>
      <c r="H64" s="100">
        <f t="shared" si="2"/>
        <v>-342</v>
      </c>
      <c r="I64" s="101">
        <f t="shared" si="3"/>
        <v>-0.57478991596638651</v>
      </c>
      <c r="J64" s="102">
        <v>660</v>
      </c>
      <c r="K64" s="102">
        <v>630</v>
      </c>
      <c r="L64" s="100">
        <f t="shared" si="4"/>
        <v>30</v>
      </c>
      <c r="M64" s="101">
        <f t="shared" si="5"/>
        <v>4.7619047619047616E-2</v>
      </c>
      <c r="N64" s="102">
        <v>1007</v>
      </c>
      <c r="O64" s="102">
        <v>868</v>
      </c>
      <c r="P64" s="100">
        <f t="shared" si="6"/>
        <v>139</v>
      </c>
      <c r="Q64" s="101">
        <f t="shared" si="7"/>
        <v>0.16013824884792627</v>
      </c>
      <c r="R64" s="102">
        <v>1082</v>
      </c>
      <c r="S64" s="102">
        <v>1358</v>
      </c>
      <c r="T64" s="100">
        <f t="shared" si="8"/>
        <v>-276</v>
      </c>
      <c r="U64" s="101">
        <f t="shared" si="9"/>
        <v>-0.203240058910162</v>
      </c>
      <c r="V64" s="102">
        <v>1081</v>
      </c>
      <c r="W64" s="102">
        <v>1007</v>
      </c>
      <c r="X64" s="100">
        <f t="shared" si="10"/>
        <v>74</v>
      </c>
      <c r="Y64" s="101">
        <f t="shared" si="11"/>
        <v>7.3485600794438929E-2</v>
      </c>
      <c r="Z64" s="102">
        <v>813</v>
      </c>
      <c r="AA64" s="102">
        <v>997</v>
      </c>
      <c r="AB64" s="100">
        <f t="shared" si="12"/>
        <v>-184</v>
      </c>
      <c r="AC64" s="101">
        <f t="shared" si="13"/>
        <v>-0.18455366098294884</v>
      </c>
      <c r="AD64" s="102">
        <v>1031</v>
      </c>
      <c r="AE64" s="102">
        <v>1025</v>
      </c>
      <c r="AF64" s="100">
        <f t="shared" si="14"/>
        <v>6</v>
      </c>
      <c r="AG64" s="101">
        <f t="shared" si="15"/>
        <v>5.8536585365853658E-3</v>
      </c>
      <c r="AH64" s="102">
        <v>956</v>
      </c>
      <c r="AI64" s="102">
        <v>1026</v>
      </c>
      <c r="AJ64" s="100">
        <f t="shared" si="16"/>
        <v>-70</v>
      </c>
      <c r="AK64" s="101">
        <f t="shared" si="17"/>
        <v>-6.8226120857699801E-2</v>
      </c>
      <c r="AL64" s="102" t="s">
        <v>72</v>
      </c>
      <c r="AM64" s="102"/>
      <c r="AN64" s="100">
        <f t="shared" si="18"/>
        <v>0</v>
      </c>
      <c r="AO64" s="101" t="e">
        <f t="shared" si="19"/>
        <v>#VALUE!</v>
      </c>
      <c r="AP64" s="102" t="s">
        <v>72</v>
      </c>
      <c r="AQ64" s="102"/>
      <c r="AR64" s="100">
        <f t="shared" si="20"/>
        <v>0</v>
      </c>
      <c r="AS64" s="101" t="e">
        <f t="shared" si="21"/>
        <v>#VALUE!</v>
      </c>
      <c r="AT64" s="102" t="s">
        <v>72</v>
      </c>
      <c r="AU64" s="102"/>
      <c r="AV64" s="100">
        <f t="shared" si="22"/>
        <v>0</v>
      </c>
      <c r="AW64" s="101" t="e">
        <f t="shared" si="23"/>
        <v>#VALUE!</v>
      </c>
      <c r="AX64" s="105">
        <f t="shared" si="27"/>
        <v>7218</v>
      </c>
      <c r="AY64" s="106">
        <f t="shared" si="27"/>
        <v>7980</v>
      </c>
      <c r="AZ64" s="107">
        <f t="shared" si="26"/>
        <v>-762</v>
      </c>
      <c r="BA64" s="101">
        <f t="shared" si="25"/>
        <v>-9.5488721804511276E-2</v>
      </c>
    </row>
    <row r="65" spans="1:53" x14ac:dyDescent="0.25">
      <c r="A65" s="100" t="s">
        <v>49</v>
      </c>
      <c r="B65" s="102">
        <v>674</v>
      </c>
      <c r="C65" s="102">
        <v>713</v>
      </c>
      <c r="D65" s="103">
        <f t="shared" si="0"/>
        <v>-39</v>
      </c>
      <c r="E65" s="104">
        <f t="shared" si="1"/>
        <v>-5.4698457223001401E-2</v>
      </c>
      <c r="F65" s="102">
        <v>440</v>
      </c>
      <c r="G65" s="102">
        <v>580</v>
      </c>
      <c r="H65" s="100">
        <f t="shared" si="2"/>
        <v>-140</v>
      </c>
      <c r="I65" s="101">
        <f t="shared" si="3"/>
        <v>-0.2413793103448276</v>
      </c>
      <c r="J65" s="102">
        <v>603</v>
      </c>
      <c r="K65" s="102">
        <v>931</v>
      </c>
      <c r="L65" s="100">
        <f t="shared" si="4"/>
        <v>-328</v>
      </c>
      <c r="M65" s="101">
        <f t="shared" si="5"/>
        <v>-0.35230934479054782</v>
      </c>
      <c r="N65" s="102">
        <v>1947</v>
      </c>
      <c r="O65" s="102">
        <v>1077</v>
      </c>
      <c r="P65" s="100">
        <f t="shared" si="6"/>
        <v>870</v>
      </c>
      <c r="Q65" s="101">
        <f t="shared" si="7"/>
        <v>0.80779944289693595</v>
      </c>
      <c r="R65" s="102">
        <v>1298</v>
      </c>
      <c r="S65" s="102">
        <v>1109</v>
      </c>
      <c r="T65" s="100">
        <f t="shared" si="8"/>
        <v>189</v>
      </c>
      <c r="U65" s="101">
        <f t="shared" si="9"/>
        <v>0.17042380522993689</v>
      </c>
      <c r="V65" s="102">
        <v>1137</v>
      </c>
      <c r="W65" s="102">
        <v>983</v>
      </c>
      <c r="X65" s="100">
        <f t="shared" si="10"/>
        <v>154</v>
      </c>
      <c r="Y65" s="101">
        <f t="shared" si="11"/>
        <v>0.15666327568667346</v>
      </c>
      <c r="Z65" s="102">
        <v>1239</v>
      </c>
      <c r="AA65" s="102">
        <v>1146</v>
      </c>
      <c r="AB65" s="100">
        <f t="shared" si="12"/>
        <v>93</v>
      </c>
      <c r="AC65" s="101">
        <f t="shared" si="13"/>
        <v>8.1151832460732987E-2</v>
      </c>
      <c r="AD65" s="102">
        <v>1033</v>
      </c>
      <c r="AE65" s="102">
        <v>920</v>
      </c>
      <c r="AF65" s="100">
        <f t="shared" si="14"/>
        <v>113</v>
      </c>
      <c r="AG65" s="101">
        <f t="shared" si="15"/>
        <v>0.12282608695652174</v>
      </c>
      <c r="AH65" s="102">
        <v>1208</v>
      </c>
      <c r="AI65" s="102">
        <v>871</v>
      </c>
      <c r="AJ65" s="100">
        <f t="shared" si="16"/>
        <v>337</v>
      </c>
      <c r="AK65" s="101">
        <f t="shared" si="17"/>
        <v>0.38691159586681972</v>
      </c>
      <c r="AL65" s="102" t="s">
        <v>72</v>
      </c>
      <c r="AM65" s="102"/>
      <c r="AN65" s="100">
        <f t="shared" si="18"/>
        <v>0</v>
      </c>
      <c r="AO65" s="101" t="e">
        <f t="shared" si="19"/>
        <v>#VALUE!</v>
      </c>
      <c r="AP65" s="102" t="s">
        <v>72</v>
      </c>
      <c r="AQ65" s="102"/>
      <c r="AR65" s="100">
        <f t="shared" si="20"/>
        <v>0</v>
      </c>
      <c r="AS65" s="101" t="e">
        <f t="shared" si="21"/>
        <v>#VALUE!</v>
      </c>
      <c r="AT65" s="102" t="s">
        <v>72</v>
      </c>
      <c r="AU65" s="102"/>
      <c r="AV65" s="100">
        <f t="shared" si="22"/>
        <v>0</v>
      </c>
      <c r="AW65" s="101" t="e">
        <f t="shared" si="23"/>
        <v>#VALUE!</v>
      </c>
      <c r="AX65" s="105">
        <f t="shared" si="27"/>
        <v>9579</v>
      </c>
      <c r="AY65" s="106">
        <f t="shared" si="27"/>
        <v>8330</v>
      </c>
      <c r="AZ65" s="107">
        <f t="shared" si="26"/>
        <v>1249</v>
      </c>
      <c r="BA65" s="101">
        <f t="shared" si="25"/>
        <v>0.14993997599039616</v>
      </c>
    </row>
    <row r="66" spans="1:53" x14ac:dyDescent="0.25">
      <c r="A66" s="5" t="s">
        <v>50</v>
      </c>
      <c r="B66" s="15">
        <v>162</v>
      </c>
      <c r="C66" s="15">
        <v>135</v>
      </c>
      <c r="D66" s="9">
        <f t="shared" si="0"/>
        <v>27</v>
      </c>
      <c r="E66" s="49">
        <f t="shared" si="1"/>
        <v>0.2</v>
      </c>
      <c r="F66" s="15">
        <v>116</v>
      </c>
      <c r="G66" s="15">
        <v>155</v>
      </c>
      <c r="H66" s="5">
        <f t="shared" si="2"/>
        <v>-39</v>
      </c>
      <c r="I66" s="98">
        <f t="shared" si="3"/>
        <v>-0.25161290322580643</v>
      </c>
      <c r="J66" s="15">
        <v>324</v>
      </c>
      <c r="K66" s="15">
        <v>372</v>
      </c>
      <c r="L66" s="5">
        <f t="shared" si="4"/>
        <v>-48</v>
      </c>
      <c r="M66" s="45">
        <f t="shared" si="5"/>
        <v>-0.12903225806451613</v>
      </c>
      <c r="N66" s="15">
        <v>593</v>
      </c>
      <c r="O66" s="15">
        <v>626</v>
      </c>
      <c r="P66" s="5">
        <f t="shared" si="6"/>
        <v>-33</v>
      </c>
      <c r="Q66" s="45">
        <f t="shared" si="7"/>
        <v>-5.2715654952076675E-2</v>
      </c>
      <c r="R66" s="15">
        <v>979</v>
      </c>
      <c r="S66" s="15">
        <v>814</v>
      </c>
      <c r="T66" s="5">
        <f t="shared" si="8"/>
        <v>165</v>
      </c>
      <c r="U66" s="45">
        <f t="shared" si="9"/>
        <v>0.20270270270270271</v>
      </c>
      <c r="V66" s="15">
        <v>802</v>
      </c>
      <c r="W66" s="15">
        <v>910</v>
      </c>
      <c r="X66" s="5">
        <f t="shared" si="10"/>
        <v>-108</v>
      </c>
      <c r="Y66" s="45">
        <f t="shared" si="11"/>
        <v>-0.11868131868131868</v>
      </c>
      <c r="Z66" s="15">
        <v>1048</v>
      </c>
      <c r="AA66" s="15">
        <v>1020</v>
      </c>
      <c r="AB66" s="5">
        <f t="shared" si="12"/>
        <v>28</v>
      </c>
      <c r="AC66" s="45">
        <f t="shared" si="13"/>
        <v>2.7450980392156862E-2</v>
      </c>
      <c r="AD66" s="15">
        <v>1004</v>
      </c>
      <c r="AE66" s="15">
        <v>935</v>
      </c>
      <c r="AF66" s="5">
        <f t="shared" si="14"/>
        <v>69</v>
      </c>
      <c r="AG66" s="45">
        <f t="shared" si="15"/>
        <v>7.3796791443850263E-2</v>
      </c>
      <c r="AH66" s="15">
        <v>1151</v>
      </c>
      <c r="AI66" s="15">
        <v>1052</v>
      </c>
      <c r="AJ66" s="5">
        <f t="shared" si="16"/>
        <v>99</v>
      </c>
      <c r="AK66" s="45">
        <f t="shared" si="17"/>
        <v>9.4106463878326996E-2</v>
      </c>
      <c r="AL66" s="15" t="s">
        <v>72</v>
      </c>
      <c r="AM66" s="15"/>
      <c r="AN66" s="5">
        <f t="shared" si="18"/>
        <v>0</v>
      </c>
      <c r="AO66" s="45" t="e">
        <f t="shared" si="19"/>
        <v>#VALUE!</v>
      </c>
      <c r="AP66" s="15" t="s">
        <v>72</v>
      </c>
      <c r="AQ66" s="15"/>
      <c r="AR66" s="5">
        <f t="shared" si="20"/>
        <v>0</v>
      </c>
      <c r="AS66" s="45" t="e">
        <f t="shared" si="21"/>
        <v>#VALUE!</v>
      </c>
      <c r="AT66" s="15" t="s">
        <v>72</v>
      </c>
      <c r="AU66" s="15"/>
      <c r="AV66" s="5">
        <f t="shared" si="22"/>
        <v>0</v>
      </c>
      <c r="AW66" s="45" t="e">
        <f t="shared" si="23"/>
        <v>#VALUE!</v>
      </c>
      <c r="AX66" s="60">
        <f t="shared" si="27"/>
        <v>6179</v>
      </c>
      <c r="AY66" s="8">
        <f t="shared" si="27"/>
        <v>6019</v>
      </c>
      <c r="AZ66" s="65">
        <f t="shared" si="26"/>
        <v>160</v>
      </c>
      <c r="BA66" s="45">
        <f t="shared" si="25"/>
        <v>2.6582488785512545E-2</v>
      </c>
    </row>
    <row r="67" spans="1:53" x14ac:dyDescent="0.25">
      <c r="A67" s="5" t="s">
        <v>51</v>
      </c>
      <c r="B67" s="15">
        <v>123</v>
      </c>
      <c r="C67" s="15">
        <v>99</v>
      </c>
      <c r="D67" s="9">
        <f t="shared" si="0"/>
        <v>24</v>
      </c>
      <c r="E67" s="49">
        <f t="shared" si="1"/>
        <v>0.24242424242424243</v>
      </c>
      <c r="F67" s="15">
        <v>86</v>
      </c>
      <c r="G67" s="15">
        <v>85</v>
      </c>
      <c r="H67" s="5">
        <f t="shared" si="2"/>
        <v>1</v>
      </c>
      <c r="I67" s="98">
        <f t="shared" si="3"/>
        <v>1.1764705882352941E-2</v>
      </c>
      <c r="J67" s="15">
        <v>124</v>
      </c>
      <c r="K67" s="15">
        <v>190</v>
      </c>
      <c r="L67" s="5">
        <f t="shared" si="4"/>
        <v>-66</v>
      </c>
      <c r="M67" s="45">
        <f t="shared" si="5"/>
        <v>-0.3473684210526316</v>
      </c>
      <c r="N67" s="15">
        <v>424</v>
      </c>
      <c r="O67" s="15">
        <v>255</v>
      </c>
      <c r="P67" s="5">
        <f t="shared" si="6"/>
        <v>169</v>
      </c>
      <c r="Q67" s="45">
        <f t="shared" si="7"/>
        <v>0.66274509803921566</v>
      </c>
      <c r="R67" s="15">
        <v>301</v>
      </c>
      <c r="S67" s="15">
        <v>231</v>
      </c>
      <c r="T67" s="5">
        <f t="shared" si="8"/>
        <v>70</v>
      </c>
      <c r="U67" s="45">
        <f t="shared" si="9"/>
        <v>0.30303030303030304</v>
      </c>
      <c r="V67" s="15">
        <v>457</v>
      </c>
      <c r="W67" s="15">
        <v>270</v>
      </c>
      <c r="X67" s="5">
        <f t="shared" si="10"/>
        <v>187</v>
      </c>
      <c r="Y67" s="45">
        <f t="shared" si="11"/>
        <v>0.69259259259259254</v>
      </c>
      <c r="Z67" s="15">
        <v>529</v>
      </c>
      <c r="AA67" s="15">
        <v>452</v>
      </c>
      <c r="AB67" s="5">
        <f t="shared" si="12"/>
        <v>77</v>
      </c>
      <c r="AC67" s="45">
        <f t="shared" si="13"/>
        <v>0.17035398230088494</v>
      </c>
      <c r="AD67" s="15">
        <v>350</v>
      </c>
      <c r="AE67" s="15">
        <v>252</v>
      </c>
      <c r="AF67" s="5">
        <f t="shared" si="14"/>
        <v>98</v>
      </c>
      <c r="AG67" s="45">
        <f t="shared" si="15"/>
        <v>0.3888888888888889</v>
      </c>
      <c r="AH67" s="15">
        <v>396</v>
      </c>
      <c r="AI67" s="15">
        <v>270</v>
      </c>
      <c r="AJ67" s="5">
        <f t="shared" si="16"/>
        <v>126</v>
      </c>
      <c r="AK67" s="45">
        <f t="shared" si="17"/>
        <v>0.46666666666666667</v>
      </c>
      <c r="AL67" s="15" t="s">
        <v>72</v>
      </c>
      <c r="AM67" s="15"/>
      <c r="AN67" s="5">
        <f t="shared" si="18"/>
        <v>0</v>
      </c>
      <c r="AO67" s="45" t="e">
        <f t="shared" si="19"/>
        <v>#VALUE!</v>
      </c>
      <c r="AP67" s="15" t="s">
        <v>72</v>
      </c>
      <c r="AQ67" s="15"/>
      <c r="AR67" s="5">
        <f t="shared" si="20"/>
        <v>0</v>
      </c>
      <c r="AS67" s="45" t="e">
        <f t="shared" si="21"/>
        <v>#VALUE!</v>
      </c>
      <c r="AT67" s="15" t="s">
        <v>72</v>
      </c>
      <c r="AU67" s="15"/>
      <c r="AV67" s="5">
        <f t="shared" si="22"/>
        <v>0</v>
      </c>
      <c r="AW67" s="45" t="e">
        <f t="shared" si="23"/>
        <v>#VALUE!</v>
      </c>
      <c r="AX67" s="60">
        <f t="shared" si="27"/>
        <v>2790</v>
      </c>
      <c r="AY67" s="8">
        <f t="shared" si="27"/>
        <v>2104</v>
      </c>
      <c r="AZ67" s="65">
        <f t="shared" si="26"/>
        <v>686</v>
      </c>
      <c r="BA67" s="45">
        <f t="shared" si="25"/>
        <v>0.32604562737642584</v>
      </c>
    </row>
    <row r="68" spans="1:53" x14ac:dyDescent="0.25">
      <c r="A68" s="100" t="s">
        <v>52</v>
      </c>
      <c r="B68" s="102">
        <v>704</v>
      </c>
      <c r="C68" s="102">
        <v>562</v>
      </c>
      <c r="D68" s="103">
        <f t="shared" si="0"/>
        <v>142</v>
      </c>
      <c r="E68" s="104">
        <f t="shared" si="1"/>
        <v>0.25266903914590749</v>
      </c>
      <c r="F68" s="102">
        <v>745</v>
      </c>
      <c r="G68" s="102">
        <v>720</v>
      </c>
      <c r="H68" s="100">
        <f t="shared" si="2"/>
        <v>25</v>
      </c>
      <c r="I68" s="101">
        <f t="shared" si="3"/>
        <v>3.4722222222222224E-2</v>
      </c>
      <c r="J68" s="102">
        <v>1466</v>
      </c>
      <c r="K68" s="102">
        <v>1522</v>
      </c>
      <c r="L68" s="100">
        <f t="shared" si="4"/>
        <v>-56</v>
      </c>
      <c r="M68" s="101">
        <f t="shared" si="5"/>
        <v>-3.6793692509855452E-2</v>
      </c>
      <c r="N68" s="102">
        <v>2451</v>
      </c>
      <c r="O68" s="102">
        <v>2358</v>
      </c>
      <c r="P68" s="100">
        <f t="shared" si="6"/>
        <v>93</v>
      </c>
      <c r="Q68" s="101">
        <f t="shared" si="7"/>
        <v>3.9440203562340966E-2</v>
      </c>
      <c r="R68" s="102">
        <v>3556</v>
      </c>
      <c r="S68" s="102">
        <v>2767</v>
      </c>
      <c r="T68" s="100">
        <f t="shared" si="8"/>
        <v>789</v>
      </c>
      <c r="U68" s="101">
        <f t="shared" si="9"/>
        <v>0.28514636790748105</v>
      </c>
      <c r="V68" s="102">
        <v>4715</v>
      </c>
      <c r="W68" s="102">
        <v>3856</v>
      </c>
      <c r="X68" s="100">
        <f t="shared" si="10"/>
        <v>859</v>
      </c>
      <c r="Y68" s="101">
        <f t="shared" si="11"/>
        <v>0.22276970954356848</v>
      </c>
      <c r="Z68" s="102">
        <v>4272</v>
      </c>
      <c r="AA68" s="102">
        <v>3854</v>
      </c>
      <c r="AB68" s="100">
        <f t="shared" si="12"/>
        <v>418</v>
      </c>
      <c r="AC68" s="101">
        <f t="shared" si="13"/>
        <v>0.1084587441619097</v>
      </c>
      <c r="AD68" s="102">
        <v>3181</v>
      </c>
      <c r="AE68" s="102">
        <v>2725</v>
      </c>
      <c r="AF68" s="100">
        <f t="shared" si="14"/>
        <v>456</v>
      </c>
      <c r="AG68" s="101">
        <f t="shared" si="15"/>
        <v>0.16733944954128441</v>
      </c>
      <c r="AH68" s="102">
        <v>3660</v>
      </c>
      <c r="AI68" s="102">
        <v>3226</v>
      </c>
      <c r="AJ68" s="100">
        <f t="shared" si="16"/>
        <v>434</v>
      </c>
      <c r="AK68" s="101">
        <f t="shared" si="17"/>
        <v>0.13453192808431494</v>
      </c>
      <c r="AL68" s="102" t="s">
        <v>72</v>
      </c>
      <c r="AM68" s="102"/>
      <c r="AN68" s="100">
        <f t="shared" si="18"/>
        <v>0</v>
      </c>
      <c r="AO68" s="101" t="e">
        <f t="shared" si="19"/>
        <v>#VALUE!</v>
      </c>
      <c r="AP68" s="102" t="s">
        <v>72</v>
      </c>
      <c r="AQ68" s="102"/>
      <c r="AR68" s="100">
        <f t="shared" si="20"/>
        <v>0</v>
      </c>
      <c r="AS68" s="101" t="e">
        <f t="shared" si="21"/>
        <v>#VALUE!</v>
      </c>
      <c r="AT68" s="102" t="s">
        <v>72</v>
      </c>
      <c r="AU68" s="102"/>
      <c r="AV68" s="100">
        <f t="shared" si="22"/>
        <v>0</v>
      </c>
      <c r="AW68" s="101" t="e">
        <f t="shared" si="23"/>
        <v>#VALUE!</v>
      </c>
      <c r="AX68" s="105">
        <f t="shared" si="27"/>
        <v>24750</v>
      </c>
      <c r="AY68" s="106">
        <f t="shared" si="27"/>
        <v>21590</v>
      </c>
      <c r="AZ68" s="107">
        <f t="shared" si="26"/>
        <v>3160</v>
      </c>
      <c r="BA68" s="101">
        <f t="shared" si="25"/>
        <v>0.14636405743399722</v>
      </c>
    </row>
    <row r="69" spans="1:53" x14ac:dyDescent="0.25">
      <c r="A69" s="5" t="s">
        <v>76</v>
      </c>
      <c r="B69" s="15">
        <v>24</v>
      </c>
      <c r="C69" s="15">
        <v>23</v>
      </c>
      <c r="D69" s="9">
        <f t="shared" si="0"/>
        <v>1</v>
      </c>
      <c r="E69" s="49">
        <f t="shared" si="1"/>
        <v>4.3478260869565216E-2</v>
      </c>
      <c r="F69" s="15">
        <v>14</v>
      </c>
      <c r="G69" s="15">
        <v>23</v>
      </c>
      <c r="H69" s="5">
        <f t="shared" si="2"/>
        <v>-9</v>
      </c>
      <c r="I69" s="98">
        <f t="shared" si="3"/>
        <v>-0.39130434782608697</v>
      </c>
      <c r="J69" s="15">
        <v>14</v>
      </c>
      <c r="K69" s="15">
        <v>25</v>
      </c>
      <c r="L69" s="5">
        <f t="shared" si="4"/>
        <v>-11</v>
      </c>
      <c r="M69" s="45">
        <f t="shared" si="5"/>
        <v>-0.44</v>
      </c>
      <c r="N69" s="15">
        <v>36</v>
      </c>
      <c r="O69" s="15">
        <v>22</v>
      </c>
      <c r="P69" s="5">
        <f t="shared" si="6"/>
        <v>14</v>
      </c>
      <c r="Q69" s="45">
        <f t="shared" si="7"/>
        <v>0.63636363636363635</v>
      </c>
      <c r="R69" s="15">
        <v>19</v>
      </c>
      <c r="S69" s="15">
        <v>32</v>
      </c>
      <c r="T69" s="5">
        <f t="shared" si="8"/>
        <v>-13</v>
      </c>
      <c r="U69" s="45">
        <f t="shared" si="9"/>
        <v>-0.40625</v>
      </c>
      <c r="V69" s="15">
        <v>50</v>
      </c>
      <c r="W69" s="15">
        <v>34</v>
      </c>
      <c r="X69" s="5">
        <f t="shared" si="10"/>
        <v>16</v>
      </c>
      <c r="Y69" s="45">
        <f t="shared" si="11"/>
        <v>0.47058823529411764</v>
      </c>
      <c r="Z69" s="15">
        <v>33</v>
      </c>
      <c r="AA69" s="15">
        <v>52</v>
      </c>
      <c r="AB69" s="5">
        <f t="shared" si="12"/>
        <v>-19</v>
      </c>
      <c r="AC69" s="45">
        <f t="shared" si="13"/>
        <v>-0.36538461538461536</v>
      </c>
      <c r="AD69" s="15">
        <v>94</v>
      </c>
      <c r="AE69" s="15">
        <v>59</v>
      </c>
      <c r="AF69" s="5">
        <f t="shared" si="14"/>
        <v>35</v>
      </c>
      <c r="AG69" s="45">
        <f t="shared" si="15"/>
        <v>0.59322033898305082</v>
      </c>
      <c r="AH69" s="15">
        <v>55</v>
      </c>
      <c r="AI69" s="15">
        <v>40</v>
      </c>
      <c r="AJ69" s="5">
        <f t="shared" si="16"/>
        <v>15</v>
      </c>
      <c r="AK69" s="45">
        <f t="shared" si="17"/>
        <v>0.375</v>
      </c>
      <c r="AL69" s="15" t="s">
        <v>72</v>
      </c>
      <c r="AM69" s="15"/>
      <c r="AN69" s="5">
        <f t="shared" si="18"/>
        <v>0</v>
      </c>
      <c r="AO69" s="45" t="e">
        <f t="shared" si="19"/>
        <v>#VALUE!</v>
      </c>
      <c r="AP69" s="15" t="s">
        <v>72</v>
      </c>
      <c r="AQ69" s="15"/>
      <c r="AR69" s="5">
        <f t="shared" si="20"/>
        <v>0</v>
      </c>
      <c r="AS69" s="45" t="e">
        <f t="shared" si="21"/>
        <v>#VALUE!</v>
      </c>
      <c r="AT69" s="15" t="s">
        <v>72</v>
      </c>
      <c r="AU69" s="15"/>
      <c r="AV69" s="5">
        <f t="shared" si="22"/>
        <v>0</v>
      </c>
      <c r="AW69" s="45" t="e">
        <f t="shared" si="23"/>
        <v>#VALUE!</v>
      </c>
      <c r="AX69" s="60">
        <f t="shared" si="27"/>
        <v>339</v>
      </c>
      <c r="AY69" s="8">
        <f t="shared" si="27"/>
        <v>310</v>
      </c>
      <c r="AZ69" s="65">
        <f t="shared" si="26"/>
        <v>29</v>
      </c>
      <c r="BA69" s="45">
        <f t="shared" si="25"/>
        <v>9.3548387096774197E-2</v>
      </c>
    </row>
    <row r="70" spans="1:53" x14ac:dyDescent="0.25">
      <c r="A70" s="5" t="s">
        <v>83</v>
      </c>
      <c r="B70" s="15">
        <v>452</v>
      </c>
      <c r="C70" s="15">
        <v>376</v>
      </c>
      <c r="D70" s="9">
        <f t="shared" si="0"/>
        <v>76</v>
      </c>
      <c r="E70" s="49">
        <f t="shared" si="1"/>
        <v>0.20212765957446807</v>
      </c>
      <c r="F70" s="15">
        <v>454</v>
      </c>
      <c r="G70" s="15">
        <v>429</v>
      </c>
      <c r="H70" s="5">
        <f t="shared" si="2"/>
        <v>25</v>
      </c>
      <c r="I70" s="98">
        <f t="shared" si="3"/>
        <v>5.8275058275058272E-2</v>
      </c>
      <c r="J70" s="15">
        <v>410</v>
      </c>
      <c r="K70" s="15">
        <v>466</v>
      </c>
      <c r="L70" s="5">
        <f t="shared" si="4"/>
        <v>-56</v>
      </c>
      <c r="M70" s="45">
        <f t="shared" si="5"/>
        <v>-0.12017167381974249</v>
      </c>
      <c r="N70" s="15">
        <v>801</v>
      </c>
      <c r="O70" s="15">
        <v>692</v>
      </c>
      <c r="P70" s="5">
        <f t="shared" si="6"/>
        <v>109</v>
      </c>
      <c r="Q70" s="45">
        <f t="shared" si="7"/>
        <v>0.15751445086705201</v>
      </c>
      <c r="R70" s="15">
        <v>902</v>
      </c>
      <c r="S70" s="15">
        <v>757</v>
      </c>
      <c r="T70" s="5">
        <f t="shared" si="8"/>
        <v>145</v>
      </c>
      <c r="U70" s="45">
        <f t="shared" si="9"/>
        <v>0.19154557463672392</v>
      </c>
      <c r="V70" s="15">
        <v>1011</v>
      </c>
      <c r="W70" s="15">
        <v>828</v>
      </c>
      <c r="X70" s="5">
        <f t="shared" si="10"/>
        <v>183</v>
      </c>
      <c r="Y70" s="45">
        <f t="shared" si="11"/>
        <v>0.2210144927536232</v>
      </c>
      <c r="Z70" s="15">
        <v>1081</v>
      </c>
      <c r="AA70" s="15">
        <v>1235</v>
      </c>
      <c r="AB70" s="5">
        <f t="shared" si="12"/>
        <v>-154</v>
      </c>
      <c r="AC70" s="45">
        <f t="shared" si="13"/>
        <v>-0.12469635627530365</v>
      </c>
      <c r="AD70" s="15">
        <v>1127</v>
      </c>
      <c r="AE70" s="15">
        <v>1011</v>
      </c>
      <c r="AF70" s="5">
        <f t="shared" si="14"/>
        <v>116</v>
      </c>
      <c r="AG70" s="45">
        <f t="shared" si="15"/>
        <v>0.11473788328387735</v>
      </c>
      <c r="AH70" s="15">
        <v>926</v>
      </c>
      <c r="AI70" s="15">
        <v>937</v>
      </c>
      <c r="AJ70" s="5">
        <f t="shared" si="16"/>
        <v>-11</v>
      </c>
      <c r="AK70" s="45">
        <f t="shared" si="17"/>
        <v>-1.1739594450373533E-2</v>
      </c>
      <c r="AL70" s="15" t="s">
        <v>72</v>
      </c>
      <c r="AM70" s="15"/>
      <c r="AN70" s="5">
        <f t="shared" si="18"/>
        <v>0</v>
      </c>
      <c r="AO70" s="45" t="e">
        <f t="shared" si="19"/>
        <v>#VALUE!</v>
      </c>
      <c r="AP70" s="15" t="s">
        <v>72</v>
      </c>
      <c r="AQ70" s="15"/>
      <c r="AR70" s="5">
        <f t="shared" si="20"/>
        <v>0</v>
      </c>
      <c r="AS70" s="45" t="e">
        <f t="shared" si="21"/>
        <v>#VALUE!</v>
      </c>
      <c r="AT70" s="15" t="s">
        <v>72</v>
      </c>
      <c r="AU70" s="15"/>
      <c r="AV70" s="5">
        <f t="shared" si="22"/>
        <v>0</v>
      </c>
      <c r="AW70" s="45" t="e">
        <f t="shared" si="23"/>
        <v>#VALUE!</v>
      </c>
      <c r="AX70" s="60">
        <f t="shared" si="27"/>
        <v>7164</v>
      </c>
      <c r="AY70" s="8">
        <f t="shared" si="27"/>
        <v>6731</v>
      </c>
      <c r="AZ70" s="65">
        <f t="shared" si="26"/>
        <v>433</v>
      </c>
      <c r="BA70" s="45">
        <f t="shared" si="25"/>
        <v>6.4329222998068633E-2</v>
      </c>
    </row>
    <row r="71" spans="1:53" x14ac:dyDescent="0.25">
      <c r="A71" s="11" t="s">
        <v>53</v>
      </c>
      <c r="B71" s="13">
        <f>SUM(B64:B70)</f>
        <v>2474</v>
      </c>
      <c r="C71" s="13">
        <f>SUM(C64:C70)</f>
        <v>2382</v>
      </c>
      <c r="D71" s="54">
        <f t="shared" ref="D71:D93" si="28">SUM(B71,-C71)</f>
        <v>92</v>
      </c>
      <c r="E71" s="55">
        <f t="shared" ref="E71:E93" si="29">(B71-C71)/ABS(C71)</f>
        <v>3.8623005877413935E-2</v>
      </c>
      <c r="F71" s="13">
        <f>SUM(F64:F70)</f>
        <v>2108</v>
      </c>
      <c r="G71" s="13">
        <f>SUM(G64:G70)</f>
        <v>2587</v>
      </c>
      <c r="H71" s="53">
        <f t="shared" ref="H71:H92" si="30">SUM(F71,-G71)</f>
        <v>-479</v>
      </c>
      <c r="I71" s="78">
        <f t="shared" ref="I71:I93" si="31">(F71-G71)/ABS(G71)</f>
        <v>-0.18515655199072284</v>
      </c>
      <c r="J71" s="13">
        <f>SUM(J64:J70)</f>
        <v>3601</v>
      </c>
      <c r="K71" s="13">
        <f>SUM(K64:K70)</f>
        <v>4136</v>
      </c>
      <c r="L71" s="53">
        <f t="shared" ref="L71:L92" si="32">SUM(J71,-K71)</f>
        <v>-535</v>
      </c>
      <c r="M71" s="78">
        <f t="shared" ref="M71:M93" si="33">(J71-K71)/ABS(K71)</f>
        <v>-0.12935203094777564</v>
      </c>
      <c r="N71" s="13">
        <f>SUM(N64:N70)</f>
        <v>7259</v>
      </c>
      <c r="O71" s="13">
        <f>SUM(O64:O70)</f>
        <v>5898</v>
      </c>
      <c r="P71" s="53">
        <f t="shared" ref="P71:P92" si="34">SUM(N71,-O71)</f>
        <v>1361</v>
      </c>
      <c r="Q71" s="78">
        <f t="shared" ref="Q71:Q93" si="35">(N71-O71)/ABS(O71)</f>
        <v>0.23075618853848762</v>
      </c>
      <c r="R71" s="13">
        <f>SUM(R64:R70)</f>
        <v>8137</v>
      </c>
      <c r="S71" s="13">
        <f>SUM(S64:S70)</f>
        <v>7068</v>
      </c>
      <c r="T71" s="53">
        <f t="shared" ref="T71:T92" si="36">SUM(R71,-S71)</f>
        <v>1069</v>
      </c>
      <c r="U71" s="78">
        <f t="shared" ref="U71:U93" si="37">(R71-S71)/ABS(S71)</f>
        <v>0.15124504810413131</v>
      </c>
      <c r="V71" s="13">
        <f>SUM(V64:V70)</f>
        <v>9253</v>
      </c>
      <c r="W71" s="13">
        <f>SUM(W64:W70)</f>
        <v>7888</v>
      </c>
      <c r="X71" s="53">
        <f t="shared" ref="X71:X92" si="38">SUM(V71,-W71)</f>
        <v>1365</v>
      </c>
      <c r="Y71" s="78">
        <f t="shared" ref="Y71:Y93" si="39">(V71-W71)/ABS(W71)</f>
        <v>0.17304766734279919</v>
      </c>
      <c r="Z71" s="13">
        <f>SUM(Z64:Z70)</f>
        <v>9015</v>
      </c>
      <c r="AA71" s="13">
        <f>SUM(AA64:AA70)</f>
        <v>8756</v>
      </c>
      <c r="AB71" s="53">
        <f t="shared" ref="AB71:AB92" si="40">SUM(Z71,-AA71)</f>
        <v>259</v>
      </c>
      <c r="AC71" s="78">
        <f t="shared" ref="AC71:AC93" si="41">(Z71-AA71)/ABS(AA71)</f>
        <v>2.9579716765646413E-2</v>
      </c>
      <c r="AD71" s="13">
        <f>SUM(AD64:AD70)</f>
        <v>7820</v>
      </c>
      <c r="AE71" s="13">
        <f>SUM(AE64:AE70)</f>
        <v>6927</v>
      </c>
      <c r="AF71" s="53">
        <f t="shared" ref="AF71:AF92" si="42">SUM(AD71,-AE71)</f>
        <v>893</v>
      </c>
      <c r="AG71" s="78">
        <f t="shared" ref="AG71:AG93" si="43">(AD71-AE71)/ABS(AE71)</f>
        <v>0.12891583658149272</v>
      </c>
      <c r="AH71" s="13">
        <f>SUM(AH64:AH70)</f>
        <v>8352</v>
      </c>
      <c r="AI71" s="13">
        <f>SUM(AI64:AI70)</f>
        <v>7422</v>
      </c>
      <c r="AJ71" s="53">
        <f t="shared" ref="AJ71:AJ92" si="44">SUM(AH71,-AI71)</f>
        <v>930</v>
      </c>
      <c r="AK71" s="78">
        <f t="shared" ref="AK71:AK93" si="45">(AH71-AI71)/ABS(AI71)</f>
        <v>0.12530315278900567</v>
      </c>
      <c r="AL71" s="13">
        <f>SUM(AL64:AL70)</f>
        <v>0</v>
      </c>
      <c r="AM71" s="13">
        <f>SUM(AM64:AM70)</f>
        <v>0</v>
      </c>
      <c r="AN71" s="53">
        <f t="shared" ref="AN71:AN90" si="46">SUM(AL71,-AM71)</f>
        <v>0</v>
      </c>
      <c r="AO71" s="78" t="e">
        <f t="shared" ref="AO71:AO90" si="47">(AL71-AM71)/ABS(AM71)</f>
        <v>#DIV/0!</v>
      </c>
      <c r="AP71" s="13">
        <f>SUM(AP64:AP70)</f>
        <v>0</v>
      </c>
      <c r="AQ71" s="13">
        <f>SUM(AQ64:AQ70)</f>
        <v>0</v>
      </c>
      <c r="AR71" s="53">
        <f t="shared" ref="AR71:AR90" si="48">SUM(AP71,-AQ71)</f>
        <v>0</v>
      </c>
      <c r="AS71" s="78" t="e">
        <f t="shared" ref="AS71:AS90" si="49">(AP71-AQ71)/ABS(AQ71)</f>
        <v>#DIV/0!</v>
      </c>
      <c r="AT71" s="13">
        <f>SUM(AT64:AT70)</f>
        <v>0</v>
      </c>
      <c r="AU71" s="13">
        <f>SUM(AU64:AU70)</f>
        <v>0</v>
      </c>
      <c r="AV71" s="53">
        <f t="shared" ref="AV71:AV90" si="50">SUM(AT71,-AU71)</f>
        <v>0</v>
      </c>
      <c r="AW71" s="78" t="e">
        <f t="shared" ref="AW71:AW90" si="51">(AT71-AU71)/ABS(AU71)</f>
        <v>#DIV/0!</v>
      </c>
      <c r="AX71" s="79">
        <f t="shared" ref="AX71:AY92" si="52">SUM(B71,F71,J71,N71,R71,V71,Z71,AD71,AH71,AL71,AP71,AT71)</f>
        <v>58019</v>
      </c>
      <c r="AY71" s="37">
        <f t="shared" si="52"/>
        <v>53064</v>
      </c>
      <c r="AZ71" s="80">
        <f t="shared" si="26"/>
        <v>4955</v>
      </c>
      <c r="BA71" s="78">
        <f t="shared" ref="BA71:BA93" si="53">(AX71-AY71)/ABS(AY71)</f>
        <v>9.3377807930046741E-2</v>
      </c>
    </row>
    <row r="72" spans="1:53" x14ac:dyDescent="0.25">
      <c r="A72" s="38" t="s">
        <v>54</v>
      </c>
      <c r="B72" s="39">
        <v>1098</v>
      </c>
      <c r="C72" s="39">
        <v>1273</v>
      </c>
      <c r="D72" s="81">
        <f t="shared" si="28"/>
        <v>-175</v>
      </c>
      <c r="E72" s="82">
        <f t="shared" si="29"/>
        <v>-0.13747054202670855</v>
      </c>
      <c r="F72" s="99">
        <v>1552</v>
      </c>
      <c r="G72" s="99">
        <v>2479</v>
      </c>
      <c r="H72" s="100">
        <f t="shared" si="30"/>
        <v>-927</v>
      </c>
      <c r="I72" s="101">
        <f t="shared" si="31"/>
        <v>-0.37394110528438884</v>
      </c>
      <c r="J72" s="99">
        <v>952</v>
      </c>
      <c r="K72" s="39">
        <v>1414</v>
      </c>
      <c r="L72" s="38">
        <f t="shared" si="32"/>
        <v>-462</v>
      </c>
      <c r="M72" s="83">
        <f t="shared" si="33"/>
        <v>-0.32673267326732675</v>
      </c>
      <c r="N72" s="39">
        <v>1964</v>
      </c>
      <c r="O72" s="39">
        <v>1750</v>
      </c>
      <c r="P72" s="38">
        <f t="shared" si="34"/>
        <v>214</v>
      </c>
      <c r="Q72" s="83">
        <f t="shared" si="35"/>
        <v>0.12228571428571429</v>
      </c>
      <c r="R72" s="39">
        <v>2107</v>
      </c>
      <c r="S72" s="39">
        <v>2646</v>
      </c>
      <c r="T72" s="38">
        <f t="shared" si="36"/>
        <v>-539</v>
      </c>
      <c r="U72" s="83">
        <f t="shared" si="37"/>
        <v>-0.20370370370370369</v>
      </c>
      <c r="V72" s="39">
        <v>2561</v>
      </c>
      <c r="W72" s="39">
        <v>3713</v>
      </c>
      <c r="X72" s="38">
        <f t="shared" si="38"/>
        <v>-1152</v>
      </c>
      <c r="Y72" s="83">
        <f t="shared" si="39"/>
        <v>-0.31026124427686508</v>
      </c>
      <c r="Z72" s="39">
        <v>3691</v>
      </c>
      <c r="AA72" s="39">
        <v>4837</v>
      </c>
      <c r="AB72" s="38">
        <f t="shared" si="40"/>
        <v>-1146</v>
      </c>
      <c r="AC72" s="83">
        <f t="shared" si="41"/>
        <v>-0.23692371304527599</v>
      </c>
      <c r="AD72" s="39">
        <v>3877</v>
      </c>
      <c r="AE72" s="39">
        <v>4679</v>
      </c>
      <c r="AF72" s="38">
        <f t="shared" si="42"/>
        <v>-802</v>
      </c>
      <c r="AG72" s="83">
        <f t="shared" si="43"/>
        <v>-0.17140414618508229</v>
      </c>
      <c r="AH72" s="39">
        <v>2886</v>
      </c>
      <c r="AI72" s="39">
        <v>2207</v>
      </c>
      <c r="AJ72" s="38">
        <f t="shared" si="44"/>
        <v>679</v>
      </c>
      <c r="AK72" s="83">
        <f t="shared" si="45"/>
        <v>0.30765745355686452</v>
      </c>
      <c r="AL72" s="39" t="s">
        <v>72</v>
      </c>
      <c r="AM72" s="39"/>
      <c r="AN72" s="38">
        <f t="shared" si="46"/>
        <v>0</v>
      </c>
      <c r="AO72" s="83" t="e">
        <f t="shared" si="47"/>
        <v>#VALUE!</v>
      </c>
      <c r="AP72" s="39" t="s">
        <v>72</v>
      </c>
      <c r="AQ72" s="39"/>
      <c r="AR72" s="38">
        <f t="shared" si="48"/>
        <v>0</v>
      </c>
      <c r="AS72" s="83" t="e">
        <f t="shared" si="49"/>
        <v>#VALUE!</v>
      </c>
      <c r="AT72" s="39" t="s">
        <v>72</v>
      </c>
      <c r="AU72" s="39"/>
      <c r="AV72" s="38">
        <f t="shared" si="50"/>
        <v>0</v>
      </c>
      <c r="AW72" s="83" t="e">
        <f t="shared" si="51"/>
        <v>#VALUE!</v>
      </c>
      <c r="AX72" s="84">
        <f t="shared" si="52"/>
        <v>20688</v>
      </c>
      <c r="AY72" s="40">
        <f t="shared" si="52"/>
        <v>24998</v>
      </c>
      <c r="AZ72" s="85">
        <f t="shared" ref="AZ72:AZ92" si="54">SUM(AX72,-AY72)</f>
        <v>-4310</v>
      </c>
      <c r="BA72" s="83">
        <f t="shared" si="53"/>
        <v>-0.17241379310344829</v>
      </c>
    </row>
    <row r="73" spans="1:53" x14ac:dyDescent="0.25">
      <c r="A73" s="5" t="s">
        <v>58</v>
      </c>
      <c r="B73" s="10">
        <v>220</v>
      </c>
      <c r="C73" s="10">
        <v>108</v>
      </c>
      <c r="D73" s="9">
        <f t="shared" si="28"/>
        <v>112</v>
      </c>
      <c r="E73" s="49">
        <f t="shared" si="29"/>
        <v>1.037037037037037</v>
      </c>
      <c r="F73" s="10">
        <v>259</v>
      </c>
      <c r="G73" s="10">
        <v>159</v>
      </c>
      <c r="H73" s="5">
        <f t="shared" si="30"/>
        <v>100</v>
      </c>
      <c r="I73" s="98">
        <f t="shared" si="31"/>
        <v>0.62893081761006286</v>
      </c>
      <c r="J73" s="10">
        <v>239</v>
      </c>
      <c r="K73" s="10">
        <v>118</v>
      </c>
      <c r="L73" s="5">
        <f t="shared" si="32"/>
        <v>121</v>
      </c>
      <c r="M73" s="45">
        <f t="shared" si="33"/>
        <v>1.0254237288135593</v>
      </c>
      <c r="N73" s="10">
        <v>104</v>
      </c>
      <c r="O73" s="10">
        <v>282</v>
      </c>
      <c r="P73" s="5">
        <f t="shared" si="34"/>
        <v>-178</v>
      </c>
      <c r="Q73" s="45">
        <f t="shared" si="35"/>
        <v>-0.63120567375886527</v>
      </c>
      <c r="R73" s="10">
        <v>251</v>
      </c>
      <c r="S73" s="10">
        <v>206</v>
      </c>
      <c r="T73" s="5">
        <f t="shared" si="36"/>
        <v>45</v>
      </c>
      <c r="U73" s="45">
        <f t="shared" si="37"/>
        <v>0.21844660194174756</v>
      </c>
      <c r="V73" s="10">
        <v>293</v>
      </c>
      <c r="W73" s="10">
        <v>305</v>
      </c>
      <c r="X73" s="5">
        <f t="shared" si="38"/>
        <v>-12</v>
      </c>
      <c r="Y73" s="45">
        <f t="shared" si="39"/>
        <v>-3.9344262295081971E-2</v>
      </c>
      <c r="Z73" s="10">
        <v>204</v>
      </c>
      <c r="AA73" s="10">
        <v>194</v>
      </c>
      <c r="AB73" s="5">
        <f t="shared" si="40"/>
        <v>10</v>
      </c>
      <c r="AC73" s="45">
        <f t="shared" si="41"/>
        <v>5.1546391752577317E-2</v>
      </c>
      <c r="AD73" s="10">
        <v>198</v>
      </c>
      <c r="AE73" s="10">
        <v>149</v>
      </c>
      <c r="AF73" s="5">
        <f t="shared" si="42"/>
        <v>49</v>
      </c>
      <c r="AG73" s="45">
        <f t="shared" si="43"/>
        <v>0.32885906040268459</v>
      </c>
      <c r="AH73" s="10">
        <v>153</v>
      </c>
      <c r="AI73" s="10">
        <v>248</v>
      </c>
      <c r="AJ73" s="5">
        <f t="shared" si="44"/>
        <v>-95</v>
      </c>
      <c r="AK73" s="45">
        <f t="shared" si="45"/>
        <v>-0.38306451612903225</v>
      </c>
      <c r="AL73" s="10" t="s">
        <v>72</v>
      </c>
      <c r="AM73" s="10"/>
      <c r="AN73" s="5">
        <f t="shared" si="46"/>
        <v>0</v>
      </c>
      <c r="AO73" s="45" t="e">
        <f t="shared" si="47"/>
        <v>#VALUE!</v>
      </c>
      <c r="AP73" s="10" t="s">
        <v>72</v>
      </c>
      <c r="AQ73" s="10"/>
      <c r="AR73" s="5">
        <f t="shared" si="48"/>
        <v>0</v>
      </c>
      <c r="AS73" s="45" t="e">
        <f t="shared" si="49"/>
        <v>#VALUE!</v>
      </c>
      <c r="AT73" s="10" t="s">
        <v>72</v>
      </c>
      <c r="AU73" s="10"/>
      <c r="AV73" s="5">
        <f t="shared" si="50"/>
        <v>0</v>
      </c>
      <c r="AW73" s="45" t="e">
        <f t="shared" si="51"/>
        <v>#VALUE!</v>
      </c>
      <c r="AX73" s="60">
        <f t="shared" si="52"/>
        <v>1921</v>
      </c>
      <c r="AY73" s="8">
        <f t="shared" si="52"/>
        <v>1769</v>
      </c>
      <c r="AZ73" s="65">
        <f t="shared" si="54"/>
        <v>152</v>
      </c>
      <c r="BA73" s="45">
        <f t="shared" si="53"/>
        <v>8.5924250989259474E-2</v>
      </c>
    </row>
    <row r="74" spans="1:53" x14ac:dyDescent="0.25">
      <c r="A74" s="38" t="s">
        <v>57</v>
      </c>
      <c r="B74" s="39">
        <v>412</v>
      </c>
      <c r="C74" s="39">
        <v>656</v>
      </c>
      <c r="D74" s="81">
        <f t="shared" si="28"/>
        <v>-244</v>
      </c>
      <c r="E74" s="82">
        <f t="shared" si="29"/>
        <v>-0.37195121951219512</v>
      </c>
      <c r="F74" s="39">
        <v>578</v>
      </c>
      <c r="G74" s="39">
        <v>738</v>
      </c>
      <c r="H74" s="38">
        <f t="shared" si="30"/>
        <v>-160</v>
      </c>
      <c r="I74" s="83">
        <f t="shared" si="31"/>
        <v>-0.21680216802168023</v>
      </c>
      <c r="J74" s="39">
        <v>535</v>
      </c>
      <c r="K74" s="39">
        <v>741</v>
      </c>
      <c r="L74" s="38">
        <f t="shared" si="32"/>
        <v>-206</v>
      </c>
      <c r="M74" s="83">
        <f t="shared" si="33"/>
        <v>-0.27800269905533065</v>
      </c>
      <c r="N74" s="39">
        <v>581</v>
      </c>
      <c r="O74" s="39">
        <v>674</v>
      </c>
      <c r="P74" s="38">
        <f t="shared" si="34"/>
        <v>-93</v>
      </c>
      <c r="Q74" s="83">
        <f t="shared" si="35"/>
        <v>-0.13798219584569732</v>
      </c>
      <c r="R74" s="39">
        <v>1012</v>
      </c>
      <c r="S74" s="39">
        <v>699</v>
      </c>
      <c r="T74" s="38">
        <f t="shared" si="36"/>
        <v>313</v>
      </c>
      <c r="U74" s="83">
        <f t="shared" si="37"/>
        <v>0.44778254649499283</v>
      </c>
      <c r="V74" s="39">
        <v>793</v>
      </c>
      <c r="W74" s="39">
        <v>583</v>
      </c>
      <c r="X74" s="38">
        <f t="shared" si="38"/>
        <v>210</v>
      </c>
      <c r="Y74" s="83">
        <f t="shared" si="39"/>
        <v>0.36020583190394512</v>
      </c>
      <c r="Z74" s="39">
        <v>724</v>
      </c>
      <c r="AA74" s="39">
        <v>551</v>
      </c>
      <c r="AB74" s="38">
        <f t="shared" si="40"/>
        <v>173</v>
      </c>
      <c r="AC74" s="83">
        <f t="shared" si="41"/>
        <v>0.31397459165154262</v>
      </c>
      <c r="AD74" s="39">
        <v>796</v>
      </c>
      <c r="AE74" s="39">
        <v>693</v>
      </c>
      <c r="AF74" s="38">
        <f t="shared" si="42"/>
        <v>103</v>
      </c>
      <c r="AG74" s="83">
        <f t="shared" si="43"/>
        <v>0.14862914862914864</v>
      </c>
      <c r="AH74" s="39">
        <v>752</v>
      </c>
      <c r="AI74" s="39">
        <v>654</v>
      </c>
      <c r="AJ74" s="38">
        <f t="shared" si="44"/>
        <v>98</v>
      </c>
      <c r="AK74" s="83">
        <f t="shared" si="45"/>
        <v>0.14984709480122324</v>
      </c>
      <c r="AL74" s="39" t="s">
        <v>72</v>
      </c>
      <c r="AM74" s="39"/>
      <c r="AN74" s="38">
        <f t="shared" si="46"/>
        <v>0</v>
      </c>
      <c r="AO74" s="83" t="e">
        <f t="shared" si="47"/>
        <v>#VALUE!</v>
      </c>
      <c r="AP74" s="39" t="s">
        <v>72</v>
      </c>
      <c r="AQ74" s="39"/>
      <c r="AR74" s="38">
        <f t="shared" si="48"/>
        <v>0</v>
      </c>
      <c r="AS74" s="83" t="e">
        <f t="shared" si="49"/>
        <v>#VALUE!</v>
      </c>
      <c r="AT74" s="39" t="s">
        <v>72</v>
      </c>
      <c r="AU74" s="39"/>
      <c r="AV74" s="38">
        <f t="shared" si="50"/>
        <v>0</v>
      </c>
      <c r="AW74" s="83" t="e">
        <f t="shared" si="51"/>
        <v>#VALUE!</v>
      </c>
      <c r="AX74" s="84">
        <f t="shared" si="52"/>
        <v>6183</v>
      </c>
      <c r="AY74" s="40">
        <f t="shared" si="52"/>
        <v>5989</v>
      </c>
      <c r="AZ74" s="85">
        <f t="shared" si="54"/>
        <v>194</v>
      </c>
      <c r="BA74" s="83">
        <f t="shared" si="53"/>
        <v>3.2392719986642178E-2</v>
      </c>
    </row>
    <row r="75" spans="1:53" x14ac:dyDescent="0.25">
      <c r="A75" s="5" t="s">
        <v>55</v>
      </c>
      <c r="B75" s="10">
        <v>126</v>
      </c>
      <c r="C75" s="10">
        <v>159</v>
      </c>
      <c r="D75" s="9">
        <f t="shared" si="28"/>
        <v>-33</v>
      </c>
      <c r="E75" s="49">
        <f t="shared" si="29"/>
        <v>-0.20754716981132076</v>
      </c>
      <c r="F75" s="10">
        <v>75</v>
      </c>
      <c r="G75" s="10">
        <v>87</v>
      </c>
      <c r="H75" s="5">
        <f t="shared" si="30"/>
        <v>-12</v>
      </c>
      <c r="I75" s="98">
        <f t="shared" si="31"/>
        <v>-0.13793103448275862</v>
      </c>
      <c r="J75" s="10">
        <v>93</v>
      </c>
      <c r="K75" s="10">
        <v>134</v>
      </c>
      <c r="L75" s="5">
        <f t="shared" si="32"/>
        <v>-41</v>
      </c>
      <c r="M75" s="45">
        <f t="shared" si="33"/>
        <v>-0.30597014925373134</v>
      </c>
      <c r="N75" s="10">
        <v>268</v>
      </c>
      <c r="O75" s="10">
        <v>175</v>
      </c>
      <c r="P75" s="5">
        <f t="shared" si="34"/>
        <v>93</v>
      </c>
      <c r="Q75" s="45">
        <f t="shared" si="35"/>
        <v>0.53142857142857147</v>
      </c>
      <c r="R75" s="10">
        <v>286</v>
      </c>
      <c r="S75" s="10">
        <v>271</v>
      </c>
      <c r="T75" s="5">
        <f t="shared" si="36"/>
        <v>15</v>
      </c>
      <c r="U75" s="45">
        <f t="shared" si="37"/>
        <v>5.5350553505535055E-2</v>
      </c>
      <c r="V75" s="10">
        <v>407</v>
      </c>
      <c r="W75" s="10">
        <v>363</v>
      </c>
      <c r="X75" s="5">
        <f t="shared" si="38"/>
        <v>44</v>
      </c>
      <c r="Y75" s="45">
        <f t="shared" si="39"/>
        <v>0.12121212121212122</v>
      </c>
      <c r="Z75" s="10">
        <v>248</v>
      </c>
      <c r="AA75" s="10">
        <v>249</v>
      </c>
      <c r="AB75" s="5">
        <f t="shared" si="40"/>
        <v>-1</v>
      </c>
      <c r="AC75" s="45">
        <f t="shared" si="41"/>
        <v>-4.0160642570281121E-3</v>
      </c>
      <c r="AD75" s="10">
        <v>226</v>
      </c>
      <c r="AE75" s="10">
        <v>193</v>
      </c>
      <c r="AF75" s="5">
        <f t="shared" si="42"/>
        <v>33</v>
      </c>
      <c r="AG75" s="45">
        <f t="shared" si="43"/>
        <v>0.17098445595854922</v>
      </c>
      <c r="AH75" s="10">
        <v>210</v>
      </c>
      <c r="AI75" s="10">
        <v>189</v>
      </c>
      <c r="AJ75" s="5">
        <f t="shared" si="44"/>
        <v>21</v>
      </c>
      <c r="AK75" s="45">
        <f t="shared" si="45"/>
        <v>0.1111111111111111</v>
      </c>
      <c r="AL75" s="10" t="s">
        <v>72</v>
      </c>
      <c r="AM75" s="10"/>
      <c r="AN75" s="5">
        <f t="shared" si="46"/>
        <v>0</v>
      </c>
      <c r="AO75" s="45" t="e">
        <f t="shared" si="47"/>
        <v>#VALUE!</v>
      </c>
      <c r="AP75" s="10" t="s">
        <v>72</v>
      </c>
      <c r="AQ75" s="10"/>
      <c r="AR75" s="5">
        <f t="shared" si="48"/>
        <v>0</v>
      </c>
      <c r="AS75" s="45" t="e">
        <f t="shared" si="49"/>
        <v>#VALUE!</v>
      </c>
      <c r="AT75" s="10" t="s">
        <v>72</v>
      </c>
      <c r="AU75" s="10"/>
      <c r="AV75" s="5">
        <f t="shared" si="50"/>
        <v>0</v>
      </c>
      <c r="AW75" s="45" t="e">
        <f t="shared" si="51"/>
        <v>#VALUE!</v>
      </c>
      <c r="AX75" s="60">
        <f t="shared" si="52"/>
        <v>1939</v>
      </c>
      <c r="AY75" s="8">
        <f t="shared" si="52"/>
        <v>1820</v>
      </c>
      <c r="AZ75" s="65">
        <f t="shared" si="54"/>
        <v>119</v>
      </c>
      <c r="BA75" s="45">
        <f t="shared" si="53"/>
        <v>6.5384615384615388E-2</v>
      </c>
    </row>
    <row r="76" spans="1:53" s="29" customFormat="1" x14ac:dyDescent="0.25">
      <c r="A76" s="27" t="s">
        <v>56</v>
      </c>
      <c r="B76" s="32">
        <v>86</v>
      </c>
      <c r="C76" s="32">
        <v>78</v>
      </c>
      <c r="D76" s="9">
        <f t="shared" si="28"/>
        <v>8</v>
      </c>
      <c r="E76" s="49">
        <f t="shared" si="29"/>
        <v>0.10256410256410256</v>
      </c>
      <c r="F76" s="32">
        <v>80</v>
      </c>
      <c r="G76" s="32">
        <v>240</v>
      </c>
      <c r="H76" s="5">
        <f t="shared" si="30"/>
        <v>-160</v>
      </c>
      <c r="I76" s="98">
        <f t="shared" si="31"/>
        <v>-0.66666666666666663</v>
      </c>
      <c r="J76" s="32">
        <v>333</v>
      </c>
      <c r="K76" s="32">
        <v>236</v>
      </c>
      <c r="L76" s="5">
        <f t="shared" si="32"/>
        <v>97</v>
      </c>
      <c r="M76" s="45">
        <f t="shared" si="33"/>
        <v>0.41101694915254239</v>
      </c>
      <c r="N76" s="32">
        <v>352</v>
      </c>
      <c r="O76" s="32">
        <v>299</v>
      </c>
      <c r="P76" s="5">
        <f t="shared" si="34"/>
        <v>53</v>
      </c>
      <c r="Q76" s="45">
        <f t="shared" si="35"/>
        <v>0.17725752508361203</v>
      </c>
      <c r="R76" s="32">
        <v>455</v>
      </c>
      <c r="S76" s="32">
        <v>318</v>
      </c>
      <c r="T76" s="5">
        <f t="shared" si="36"/>
        <v>137</v>
      </c>
      <c r="U76" s="45">
        <f t="shared" si="37"/>
        <v>0.4308176100628931</v>
      </c>
      <c r="V76" s="32">
        <v>557</v>
      </c>
      <c r="W76" s="32">
        <v>860</v>
      </c>
      <c r="X76" s="5">
        <f t="shared" si="38"/>
        <v>-303</v>
      </c>
      <c r="Y76" s="45">
        <f t="shared" si="39"/>
        <v>-0.35232558139534886</v>
      </c>
      <c r="Z76" s="32">
        <v>1355</v>
      </c>
      <c r="AA76" s="32">
        <v>829</v>
      </c>
      <c r="AB76" s="5">
        <f t="shared" si="40"/>
        <v>526</v>
      </c>
      <c r="AC76" s="45">
        <f t="shared" si="41"/>
        <v>0.63449939686369117</v>
      </c>
      <c r="AD76" s="32">
        <v>944</v>
      </c>
      <c r="AE76" s="32">
        <v>988</v>
      </c>
      <c r="AF76" s="5">
        <f t="shared" si="42"/>
        <v>-44</v>
      </c>
      <c r="AG76" s="45">
        <f t="shared" si="43"/>
        <v>-4.4534412955465584E-2</v>
      </c>
      <c r="AH76" s="32">
        <v>854</v>
      </c>
      <c r="AI76" s="32">
        <v>725</v>
      </c>
      <c r="AJ76" s="5">
        <f t="shared" si="44"/>
        <v>129</v>
      </c>
      <c r="AK76" s="45">
        <f t="shared" si="45"/>
        <v>0.17793103448275863</v>
      </c>
      <c r="AL76" s="32" t="s">
        <v>72</v>
      </c>
      <c r="AM76" s="32"/>
      <c r="AN76" s="5">
        <f t="shared" si="46"/>
        <v>0</v>
      </c>
      <c r="AO76" s="45" t="e">
        <f t="shared" si="47"/>
        <v>#VALUE!</v>
      </c>
      <c r="AP76" s="32" t="s">
        <v>72</v>
      </c>
      <c r="AQ76" s="32"/>
      <c r="AR76" s="5">
        <f t="shared" si="48"/>
        <v>0</v>
      </c>
      <c r="AS76" s="45" t="e">
        <f t="shared" si="49"/>
        <v>#VALUE!</v>
      </c>
      <c r="AT76" s="32" t="s">
        <v>72</v>
      </c>
      <c r="AU76" s="32"/>
      <c r="AV76" s="5">
        <f t="shared" si="50"/>
        <v>0</v>
      </c>
      <c r="AW76" s="45" t="e">
        <f t="shared" si="51"/>
        <v>#VALUE!</v>
      </c>
      <c r="AX76" s="60">
        <f t="shared" si="52"/>
        <v>5016</v>
      </c>
      <c r="AY76" s="8">
        <f t="shared" si="52"/>
        <v>4573</v>
      </c>
      <c r="AZ76" s="65">
        <f t="shared" si="54"/>
        <v>443</v>
      </c>
      <c r="BA76" s="45">
        <f t="shared" si="53"/>
        <v>9.6872949923463805E-2</v>
      </c>
    </row>
    <row r="77" spans="1:53" x14ac:dyDescent="0.25">
      <c r="A77" s="5" t="s">
        <v>59</v>
      </c>
      <c r="B77" s="10">
        <v>391</v>
      </c>
      <c r="C77" s="10">
        <v>531</v>
      </c>
      <c r="D77" s="9">
        <f t="shared" si="28"/>
        <v>-140</v>
      </c>
      <c r="E77" s="49">
        <f t="shared" si="29"/>
        <v>-0.26365348399246702</v>
      </c>
      <c r="F77" s="10">
        <v>487</v>
      </c>
      <c r="G77" s="10">
        <v>337</v>
      </c>
      <c r="H77" s="5">
        <f t="shared" si="30"/>
        <v>150</v>
      </c>
      <c r="I77" s="98">
        <f t="shared" si="31"/>
        <v>0.44510385756676557</v>
      </c>
      <c r="J77" s="10">
        <v>830</v>
      </c>
      <c r="K77" s="10">
        <v>1076</v>
      </c>
      <c r="L77" s="5">
        <f t="shared" si="32"/>
        <v>-246</v>
      </c>
      <c r="M77" s="45">
        <f t="shared" si="33"/>
        <v>-0.22862453531598512</v>
      </c>
      <c r="N77" s="10">
        <v>1209</v>
      </c>
      <c r="O77" s="10">
        <v>935</v>
      </c>
      <c r="P77" s="5">
        <f t="shared" si="34"/>
        <v>274</v>
      </c>
      <c r="Q77" s="45">
        <f t="shared" si="35"/>
        <v>0.29304812834224597</v>
      </c>
      <c r="R77" s="10">
        <v>1069</v>
      </c>
      <c r="S77" s="10">
        <v>876</v>
      </c>
      <c r="T77" s="5">
        <f t="shared" si="36"/>
        <v>193</v>
      </c>
      <c r="U77" s="45">
        <f t="shared" si="37"/>
        <v>0.22031963470319635</v>
      </c>
      <c r="V77" s="10">
        <v>578</v>
      </c>
      <c r="W77" s="10">
        <v>375</v>
      </c>
      <c r="X77" s="5">
        <f t="shared" si="38"/>
        <v>203</v>
      </c>
      <c r="Y77" s="45">
        <f t="shared" si="39"/>
        <v>0.54133333333333333</v>
      </c>
      <c r="Z77" s="10">
        <v>1279</v>
      </c>
      <c r="AA77" s="10">
        <v>1018</v>
      </c>
      <c r="AB77" s="5">
        <f t="shared" si="40"/>
        <v>261</v>
      </c>
      <c r="AC77" s="45">
        <f t="shared" si="41"/>
        <v>0.25638506876227896</v>
      </c>
      <c r="AD77" s="10">
        <v>910</v>
      </c>
      <c r="AE77" s="10">
        <v>1015</v>
      </c>
      <c r="AF77" s="5">
        <f t="shared" si="42"/>
        <v>-105</v>
      </c>
      <c r="AG77" s="45">
        <f t="shared" si="43"/>
        <v>-0.10344827586206896</v>
      </c>
      <c r="AH77" s="10">
        <v>893</v>
      </c>
      <c r="AI77" s="10">
        <v>1039</v>
      </c>
      <c r="AJ77" s="5">
        <f t="shared" si="44"/>
        <v>-146</v>
      </c>
      <c r="AK77" s="45">
        <f t="shared" si="45"/>
        <v>-0.14051973051010588</v>
      </c>
      <c r="AL77" s="10" t="s">
        <v>72</v>
      </c>
      <c r="AM77" s="10"/>
      <c r="AN77" s="5">
        <f t="shared" si="46"/>
        <v>0</v>
      </c>
      <c r="AO77" s="45" t="e">
        <f t="shared" si="47"/>
        <v>#VALUE!</v>
      </c>
      <c r="AP77" s="10" t="s">
        <v>72</v>
      </c>
      <c r="AQ77" s="10"/>
      <c r="AR77" s="5">
        <f t="shared" si="48"/>
        <v>0</v>
      </c>
      <c r="AS77" s="45" t="e">
        <f t="shared" si="49"/>
        <v>#VALUE!</v>
      </c>
      <c r="AT77" s="10" t="s">
        <v>72</v>
      </c>
      <c r="AU77" s="10"/>
      <c r="AV77" s="5">
        <f t="shared" si="50"/>
        <v>0</v>
      </c>
      <c r="AW77" s="45" t="e">
        <f t="shared" si="51"/>
        <v>#VALUE!</v>
      </c>
      <c r="AX77" s="60">
        <f t="shared" si="52"/>
        <v>7646</v>
      </c>
      <c r="AY77" s="8">
        <f t="shared" si="52"/>
        <v>7202</v>
      </c>
      <c r="AZ77" s="65">
        <f t="shared" si="54"/>
        <v>444</v>
      </c>
      <c r="BA77" s="45">
        <f t="shared" si="53"/>
        <v>6.1649541793946126E-2</v>
      </c>
    </row>
    <row r="78" spans="1:53" x14ac:dyDescent="0.25">
      <c r="A78" s="5" t="s">
        <v>77</v>
      </c>
      <c r="B78" s="10">
        <v>273</v>
      </c>
      <c r="C78" s="10">
        <v>264</v>
      </c>
      <c r="D78" s="9">
        <f t="shared" si="28"/>
        <v>9</v>
      </c>
      <c r="E78" s="49">
        <f t="shared" si="29"/>
        <v>3.4090909090909088E-2</v>
      </c>
      <c r="F78" s="10">
        <v>269</v>
      </c>
      <c r="G78" s="10">
        <v>198</v>
      </c>
      <c r="H78" s="5">
        <f t="shared" si="30"/>
        <v>71</v>
      </c>
      <c r="I78" s="98">
        <f t="shared" si="31"/>
        <v>0.35858585858585856</v>
      </c>
      <c r="J78" s="10">
        <v>341</v>
      </c>
      <c r="K78" s="10">
        <v>322</v>
      </c>
      <c r="L78" s="5">
        <v>322</v>
      </c>
      <c r="M78" s="45">
        <f t="shared" si="33"/>
        <v>5.9006211180124224E-2</v>
      </c>
      <c r="N78" s="10">
        <v>441</v>
      </c>
      <c r="O78" s="10">
        <v>347</v>
      </c>
      <c r="P78" s="5">
        <f t="shared" si="34"/>
        <v>94</v>
      </c>
      <c r="Q78" s="45">
        <f t="shared" si="35"/>
        <v>0.27089337175792505</v>
      </c>
      <c r="R78" s="10">
        <v>304</v>
      </c>
      <c r="S78" s="10">
        <v>225</v>
      </c>
      <c r="T78" s="5">
        <f t="shared" si="36"/>
        <v>79</v>
      </c>
      <c r="U78" s="45">
        <f t="shared" si="37"/>
        <v>0.3511111111111111</v>
      </c>
      <c r="V78" s="10">
        <v>1295</v>
      </c>
      <c r="W78" s="10">
        <v>1589</v>
      </c>
      <c r="X78" s="5">
        <f t="shared" si="38"/>
        <v>-294</v>
      </c>
      <c r="Y78" s="45">
        <f t="shared" si="39"/>
        <v>-0.18502202643171806</v>
      </c>
      <c r="Z78" s="10">
        <v>943</v>
      </c>
      <c r="AA78" s="10">
        <v>770</v>
      </c>
      <c r="AB78" s="5">
        <f t="shared" si="40"/>
        <v>173</v>
      </c>
      <c r="AC78" s="45">
        <f t="shared" si="41"/>
        <v>0.22467532467532467</v>
      </c>
      <c r="AD78" s="10">
        <v>1129</v>
      </c>
      <c r="AE78" s="10">
        <v>871</v>
      </c>
      <c r="AF78" s="5">
        <f t="shared" si="42"/>
        <v>258</v>
      </c>
      <c r="AG78" s="45">
        <f t="shared" si="43"/>
        <v>0.29621125143513205</v>
      </c>
      <c r="AH78" s="10">
        <v>444</v>
      </c>
      <c r="AI78" s="10">
        <v>460</v>
      </c>
      <c r="AJ78" s="5">
        <f t="shared" si="44"/>
        <v>-16</v>
      </c>
      <c r="AK78" s="45">
        <f t="shared" si="45"/>
        <v>-3.4782608695652174E-2</v>
      </c>
      <c r="AL78" s="10" t="s">
        <v>72</v>
      </c>
      <c r="AM78" s="10"/>
      <c r="AN78" s="5">
        <f t="shared" si="46"/>
        <v>0</v>
      </c>
      <c r="AO78" s="45" t="e">
        <f t="shared" si="47"/>
        <v>#VALUE!</v>
      </c>
      <c r="AP78" s="10" t="s">
        <v>72</v>
      </c>
      <c r="AQ78" s="10"/>
      <c r="AR78" s="5">
        <f t="shared" si="48"/>
        <v>0</v>
      </c>
      <c r="AS78" s="45" t="e">
        <f t="shared" si="49"/>
        <v>#VALUE!</v>
      </c>
      <c r="AT78" s="10" t="s">
        <v>72</v>
      </c>
      <c r="AU78" s="10"/>
      <c r="AV78" s="5">
        <f t="shared" si="50"/>
        <v>0</v>
      </c>
      <c r="AW78" s="45" t="e">
        <f t="shared" si="51"/>
        <v>#VALUE!</v>
      </c>
      <c r="AX78" s="60">
        <f t="shared" si="52"/>
        <v>5439</v>
      </c>
      <c r="AY78" s="8">
        <f t="shared" si="52"/>
        <v>5046</v>
      </c>
      <c r="AZ78" s="65">
        <f t="shared" si="54"/>
        <v>393</v>
      </c>
      <c r="BA78" s="45">
        <f t="shared" si="53"/>
        <v>7.788347205707491E-2</v>
      </c>
    </row>
    <row r="79" spans="1:53" x14ac:dyDescent="0.25">
      <c r="A79" s="11" t="s">
        <v>60</v>
      </c>
      <c r="B79" s="13">
        <f>SUM(B72:B78)</f>
        <v>2606</v>
      </c>
      <c r="C79" s="13">
        <f>SUM(C72:C78)</f>
        <v>3069</v>
      </c>
      <c r="D79" s="54">
        <f t="shared" si="28"/>
        <v>-463</v>
      </c>
      <c r="E79" s="55">
        <f t="shared" si="29"/>
        <v>-0.1508634734441186</v>
      </c>
      <c r="F79" s="13">
        <f>SUM(F72:F78)</f>
        <v>3300</v>
      </c>
      <c r="G79" s="13">
        <f t="shared" ref="G79:K79" si="55">SUM(G72:G78)</f>
        <v>4238</v>
      </c>
      <c r="H79" s="53">
        <f t="shared" si="30"/>
        <v>-938</v>
      </c>
      <c r="I79" s="78">
        <f t="shared" si="31"/>
        <v>-0.22133081642284097</v>
      </c>
      <c r="J79" s="13">
        <f t="shared" si="55"/>
        <v>3323</v>
      </c>
      <c r="K79" s="13">
        <f t="shared" si="55"/>
        <v>4041</v>
      </c>
      <c r="L79" s="53">
        <f t="shared" si="32"/>
        <v>-718</v>
      </c>
      <c r="M79" s="78">
        <f t="shared" si="33"/>
        <v>-0.17767879237812423</v>
      </c>
      <c r="N79" s="13">
        <f t="shared" ref="N79:O79" si="56">SUM(N72:N78)</f>
        <v>4919</v>
      </c>
      <c r="O79" s="13">
        <f t="shared" si="56"/>
        <v>4462</v>
      </c>
      <c r="P79" s="53">
        <f t="shared" si="34"/>
        <v>457</v>
      </c>
      <c r="Q79" s="78">
        <f t="shared" si="35"/>
        <v>0.10242043926490363</v>
      </c>
      <c r="R79" s="13">
        <f t="shared" ref="R79:S79" si="57">SUM(R72:R78)</f>
        <v>5484</v>
      </c>
      <c r="S79" s="13">
        <f t="shared" si="57"/>
        <v>5241</v>
      </c>
      <c r="T79" s="53">
        <f t="shared" si="36"/>
        <v>243</v>
      </c>
      <c r="U79" s="78">
        <f t="shared" si="37"/>
        <v>4.6365197481396683E-2</v>
      </c>
      <c r="V79" s="13">
        <f t="shared" ref="V79:W79" si="58">SUM(V72:V78)</f>
        <v>6484</v>
      </c>
      <c r="W79" s="13">
        <f t="shared" si="58"/>
        <v>7788</v>
      </c>
      <c r="X79" s="53">
        <f t="shared" si="38"/>
        <v>-1304</v>
      </c>
      <c r="Y79" s="78">
        <f t="shared" si="39"/>
        <v>-0.16743708269131999</v>
      </c>
      <c r="Z79" s="13">
        <f t="shared" ref="Z79:AA79" si="59">SUM(Z72:Z78)</f>
        <v>8444</v>
      </c>
      <c r="AA79" s="13">
        <f t="shared" si="59"/>
        <v>8448</v>
      </c>
      <c r="AB79" s="53">
        <f t="shared" si="40"/>
        <v>-4</v>
      </c>
      <c r="AC79" s="78">
        <f t="shared" si="41"/>
        <v>-4.734848484848485E-4</v>
      </c>
      <c r="AD79" s="13">
        <f t="shared" ref="AD79:AE79" si="60">SUM(AD72:AD78)</f>
        <v>8080</v>
      </c>
      <c r="AE79" s="13">
        <f t="shared" si="60"/>
        <v>8588</v>
      </c>
      <c r="AF79" s="53">
        <f t="shared" si="42"/>
        <v>-508</v>
      </c>
      <c r="AG79" s="78">
        <f t="shared" si="43"/>
        <v>-5.9152305542617606E-2</v>
      </c>
      <c r="AH79" s="13">
        <f>SUM(AH72:AH78)</f>
        <v>6192</v>
      </c>
      <c r="AI79" s="13">
        <f>SUM(AI72:AI78)</f>
        <v>5522</v>
      </c>
      <c r="AJ79" s="53">
        <f t="shared" si="44"/>
        <v>670</v>
      </c>
      <c r="AK79" s="78">
        <f t="shared" si="45"/>
        <v>0.12133285041651576</v>
      </c>
      <c r="AL79" s="13">
        <f>SUM(AL72:AL78)</f>
        <v>0</v>
      </c>
      <c r="AM79" s="13">
        <f>SUM(AM72:AM78)</f>
        <v>0</v>
      </c>
      <c r="AN79" s="53">
        <f t="shared" si="46"/>
        <v>0</v>
      </c>
      <c r="AO79" s="78" t="e">
        <f t="shared" si="47"/>
        <v>#DIV/0!</v>
      </c>
      <c r="AP79" s="13">
        <f>SUM(AP72:AP78)</f>
        <v>0</v>
      </c>
      <c r="AQ79" s="13">
        <f>SUM(AQ72:AQ78)</f>
        <v>0</v>
      </c>
      <c r="AR79" s="53">
        <f t="shared" si="48"/>
        <v>0</v>
      </c>
      <c r="AS79" s="78" t="e">
        <f t="shared" si="49"/>
        <v>#DIV/0!</v>
      </c>
      <c r="AT79" s="13">
        <f>SUM(AT72:AT78)</f>
        <v>0</v>
      </c>
      <c r="AU79" s="13">
        <f>SUM(AU72:AU78)</f>
        <v>0</v>
      </c>
      <c r="AV79" s="53">
        <f t="shared" si="50"/>
        <v>0</v>
      </c>
      <c r="AW79" s="78" t="e">
        <f t="shared" si="51"/>
        <v>#DIV/0!</v>
      </c>
      <c r="AX79" s="79">
        <f t="shared" si="52"/>
        <v>48832</v>
      </c>
      <c r="AY79" s="37">
        <f t="shared" si="52"/>
        <v>51397</v>
      </c>
      <c r="AZ79" s="80">
        <f t="shared" si="54"/>
        <v>-2565</v>
      </c>
      <c r="BA79" s="78">
        <f t="shared" si="53"/>
        <v>-4.9905636515749946E-2</v>
      </c>
    </row>
    <row r="80" spans="1:53" x14ac:dyDescent="0.25">
      <c r="A80" s="5" t="s">
        <v>61</v>
      </c>
      <c r="B80" s="10">
        <v>30</v>
      </c>
      <c r="C80" s="10">
        <v>18</v>
      </c>
      <c r="D80" s="9">
        <f t="shared" si="28"/>
        <v>12</v>
      </c>
      <c r="E80" s="49">
        <f t="shared" si="29"/>
        <v>0.66666666666666663</v>
      </c>
      <c r="F80" s="10">
        <v>33</v>
      </c>
      <c r="G80" s="10">
        <v>39</v>
      </c>
      <c r="H80" s="5">
        <f t="shared" si="30"/>
        <v>-6</v>
      </c>
      <c r="I80" s="98">
        <f t="shared" si="31"/>
        <v>-0.15384615384615385</v>
      </c>
      <c r="J80" s="10">
        <v>57</v>
      </c>
      <c r="K80" s="10">
        <v>43</v>
      </c>
      <c r="L80" s="5">
        <f t="shared" si="32"/>
        <v>14</v>
      </c>
      <c r="M80" s="45">
        <f t="shared" si="33"/>
        <v>0.32558139534883723</v>
      </c>
      <c r="N80" s="10">
        <v>53</v>
      </c>
      <c r="O80" s="10">
        <v>51</v>
      </c>
      <c r="P80" s="5">
        <f t="shared" si="34"/>
        <v>2</v>
      </c>
      <c r="Q80" s="45">
        <f t="shared" si="35"/>
        <v>3.9215686274509803E-2</v>
      </c>
      <c r="R80" s="10">
        <v>22</v>
      </c>
      <c r="S80" s="10">
        <v>32</v>
      </c>
      <c r="T80" s="5">
        <f t="shared" si="36"/>
        <v>-10</v>
      </c>
      <c r="U80" s="45">
        <f t="shared" si="37"/>
        <v>-0.3125</v>
      </c>
      <c r="V80" s="10">
        <v>111</v>
      </c>
      <c r="W80" s="10">
        <v>66</v>
      </c>
      <c r="X80" s="5">
        <f t="shared" si="38"/>
        <v>45</v>
      </c>
      <c r="Y80" s="45">
        <f t="shared" si="39"/>
        <v>0.68181818181818177</v>
      </c>
      <c r="Z80" s="10">
        <v>107</v>
      </c>
      <c r="AA80" s="10">
        <v>97</v>
      </c>
      <c r="AB80" s="5">
        <f t="shared" si="40"/>
        <v>10</v>
      </c>
      <c r="AC80" s="45">
        <f t="shared" si="41"/>
        <v>0.10309278350515463</v>
      </c>
      <c r="AD80" s="10">
        <v>168</v>
      </c>
      <c r="AE80" s="10">
        <v>89</v>
      </c>
      <c r="AF80" s="5">
        <f t="shared" si="42"/>
        <v>79</v>
      </c>
      <c r="AG80" s="45">
        <f t="shared" si="43"/>
        <v>0.88764044943820219</v>
      </c>
      <c r="AH80" s="10">
        <v>107</v>
      </c>
      <c r="AI80" s="10">
        <v>69</v>
      </c>
      <c r="AJ80" s="5">
        <f t="shared" si="44"/>
        <v>38</v>
      </c>
      <c r="AK80" s="45">
        <f t="shared" si="45"/>
        <v>0.55072463768115942</v>
      </c>
      <c r="AL80" s="10" t="s">
        <v>72</v>
      </c>
      <c r="AM80" s="10"/>
      <c r="AN80" s="5">
        <f t="shared" si="46"/>
        <v>0</v>
      </c>
      <c r="AO80" s="45" t="e">
        <f t="shared" si="47"/>
        <v>#VALUE!</v>
      </c>
      <c r="AP80" s="10" t="s">
        <v>72</v>
      </c>
      <c r="AQ80" s="10"/>
      <c r="AR80" s="5">
        <f t="shared" si="48"/>
        <v>0</v>
      </c>
      <c r="AS80" s="45" t="e">
        <f t="shared" si="49"/>
        <v>#VALUE!</v>
      </c>
      <c r="AT80" s="10" t="s">
        <v>72</v>
      </c>
      <c r="AU80" s="10"/>
      <c r="AV80" s="5">
        <f t="shared" si="50"/>
        <v>0</v>
      </c>
      <c r="AW80" s="45" t="e">
        <f t="shared" si="51"/>
        <v>#VALUE!</v>
      </c>
      <c r="AX80" s="60">
        <f t="shared" si="52"/>
        <v>688</v>
      </c>
      <c r="AY80" s="8">
        <f t="shared" si="52"/>
        <v>504</v>
      </c>
      <c r="AZ80" s="65">
        <f t="shared" si="54"/>
        <v>184</v>
      </c>
      <c r="BA80" s="45">
        <f t="shared" si="53"/>
        <v>0.36507936507936506</v>
      </c>
    </row>
    <row r="81" spans="1:53" x14ac:dyDescent="0.25">
      <c r="A81" s="5" t="s">
        <v>62</v>
      </c>
      <c r="B81" s="10">
        <v>39</v>
      </c>
      <c r="C81" s="10">
        <v>44</v>
      </c>
      <c r="D81" s="9">
        <f t="shared" si="28"/>
        <v>-5</v>
      </c>
      <c r="E81" s="49">
        <f t="shared" si="29"/>
        <v>-0.11363636363636363</v>
      </c>
      <c r="F81" s="10">
        <v>24</v>
      </c>
      <c r="G81" s="10">
        <v>36</v>
      </c>
      <c r="H81" s="5">
        <f t="shared" si="30"/>
        <v>-12</v>
      </c>
      <c r="I81" s="98">
        <f t="shared" si="31"/>
        <v>-0.33333333333333331</v>
      </c>
      <c r="J81" s="10">
        <v>103</v>
      </c>
      <c r="K81" s="10">
        <v>66</v>
      </c>
      <c r="L81" s="5">
        <f t="shared" si="32"/>
        <v>37</v>
      </c>
      <c r="M81" s="45">
        <f t="shared" si="33"/>
        <v>0.56060606060606055</v>
      </c>
      <c r="N81" s="10">
        <v>101</v>
      </c>
      <c r="O81" s="10">
        <v>108</v>
      </c>
      <c r="P81" s="5">
        <f t="shared" si="34"/>
        <v>-7</v>
      </c>
      <c r="Q81" s="45">
        <f t="shared" si="35"/>
        <v>-6.4814814814814811E-2</v>
      </c>
      <c r="R81" s="10">
        <v>142</v>
      </c>
      <c r="S81" s="10">
        <v>136</v>
      </c>
      <c r="T81" s="5">
        <f t="shared" si="36"/>
        <v>6</v>
      </c>
      <c r="U81" s="45">
        <f t="shared" si="37"/>
        <v>4.4117647058823532E-2</v>
      </c>
      <c r="V81" s="10">
        <v>206</v>
      </c>
      <c r="W81" s="10">
        <v>159</v>
      </c>
      <c r="X81" s="5">
        <f t="shared" si="38"/>
        <v>47</v>
      </c>
      <c r="Y81" s="45">
        <f t="shared" si="39"/>
        <v>0.29559748427672955</v>
      </c>
      <c r="Z81" s="10">
        <v>109</v>
      </c>
      <c r="AA81" s="10">
        <v>102</v>
      </c>
      <c r="AB81" s="5">
        <f t="shared" si="40"/>
        <v>7</v>
      </c>
      <c r="AC81" s="45">
        <f t="shared" si="41"/>
        <v>6.8627450980392163E-2</v>
      </c>
      <c r="AD81" s="10">
        <v>78</v>
      </c>
      <c r="AE81" s="10">
        <v>115</v>
      </c>
      <c r="AF81" s="5">
        <f t="shared" si="42"/>
        <v>-37</v>
      </c>
      <c r="AG81" s="45">
        <f t="shared" si="43"/>
        <v>-0.32173913043478258</v>
      </c>
      <c r="AH81" s="10">
        <v>242</v>
      </c>
      <c r="AI81" s="10">
        <v>214</v>
      </c>
      <c r="AJ81" s="5">
        <f t="shared" si="44"/>
        <v>28</v>
      </c>
      <c r="AK81" s="45">
        <f t="shared" si="45"/>
        <v>0.13084112149532709</v>
      </c>
      <c r="AL81" s="10" t="s">
        <v>72</v>
      </c>
      <c r="AM81" s="10"/>
      <c r="AN81" s="5">
        <f t="shared" si="46"/>
        <v>0</v>
      </c>
      <c r="AO81" s="45" t="e">
        <f t="shared" si="47"/>
        <v>#VALUE!</v>
      </c>
      <c r="AP81" s="10" t="s">
        <v>72</v>
      </c>
      <c r="AQ81" s="10"/>
      <c r="AR81" s="5">
        <f t="shared" si="48"/>
        <v>0</v>
      </c>
      <c r="AS81" s="45" t="e">
        <f t="shared" si="49"/>
        <v>#VALUE!</v>
      </c>
      <c r="AT81" s="10" t="s">
        <v>72</v>
      </c>
      <c r="AU81" s="10"/>
      <c r="AV81" s="5">
        <f t="shared" si="50"/>
        <v>0</v>
      </c>
      <c r="AW81" s="45" t="e">
        <f t="shared" si="51"/>
        <v>#VALUE!</v>
      </c>
      <c r="AX81" s="60">
        <f t="shared" si="52"/>
        <v>1044</v>
      </c>
      <c r="AY81" s="8">
        <f t="shared" si="52"/>
        <v>980</v>
      </c>
      <c r="AZ81" s="65">
        <f t="shared" si="54"/>
        <v>64</v>
      </c>
      <c r="BA81" s="45">
        <f t="shared" si="53"/>
        <v>6.5306122448979598E-2</v>
      </c>
    </row>
    <row r="82" spans="1:53" x14ac:dyDescent="0.25">
      <c r="A82" s="5" t="s">
        <v>74</v>
      </c>
      <c r="B82" s="10">
        <v>301</v>
      </c>
      <c r="C82" s="10">
        <v>248</v>
      </c>
      <c r="D82" s="9">
        <f t="shared" si="28"/>
        <v>53</v>
      </c>
      <c r="E82" s="49">
        <f t="shared" si="29"/>
        <v>0.21370967741935484</v>
      </c>
      <c r="F82" s="10">
        <v>263</v>
      </c>
      <c r="G82" s="10">
        <v>282</v>
      </c>
      <c r="H82" s="5">
        <f t="shared" si="30"/>
        <v>-19</v>
      </c>
      <c r="I82" s="98">
        <f t="shared" si="31"/>
        <v>-6.7375886524822695E-2</v>
      </c>
      <c r="J82" s="10">
        <v>282</v>
      </c>
      <c r="K82" s="10">
        <v>285</v>
      </c>
      <c r="L82" s="5">
        <f t="shared" si="32"/>
        <v>-3</v>
      </c>
      <c r="M82" s="45">
        <f t="shared" si="33"/>
        <v>-1.0526315789473684E-2</v>
      </c>
      <c r="N82" s="10">
        <v>357</v>
      </c>
      <c r="O82" s="10">
        <v>288</v>
      </c>
      <c r="P82" s="5">
        <f t="shared" si="34"/>
        <v>69</v>
      </c>
      <c r="Q82" s="45">
        <f t="shared" si="35"/>
        <v>0.23958333333333334</v>
      </c>
      <c r="R82" s="10">
        <v>204</v>
      </c>
      <c r="S82" s="10">
        <v>285</v>
      </c>
      <c r="T82" s="5">
        <f t="shared" si="36"/>
        <v>-81</v>
      </c>
      <c r="U82" s="45">
        <f t="shared" si="37"/>
        <v>-0.28421052631578947</v>
      </c>
      <c r="V82" s="10">
        <v>511</v>
      </c>
      <c r="W82" s="10">
        <v>357</v>
      </c>
      <c r="X82" s="5">
        <f t="shared" si="38"/>
        <v>154</v>
      </c>
      <c r="Y82" s="45">
        <f t="shared" si="39"/>
        <v>0.43137254901960786</v>
      </c>
      <c r="Z82" s="10">
        <v>812</v>
      </c>
      <c r="AA82" s="10">
        <v>823</v>
      </c>
      <c r="AB82" s="5">
        <f t="shared" si="40"/>
        <v>-11</v>
      </c>
      <c r="AC82" s="45">
        <f t="shared" si="41"/>
        <v>-1.3365735115431349E-2</v>
      </c>
      <c r="AD82" s="10">
        <v>896</v>
      </c>
      <c r="AE82" s="10">
        <v>923</v>
      </c>
      <c r="AF82" s="5">
        <f t="shared" si="42"/>
        <v>-27</v>
      </c>
      <c r="AG82" s="45">
        <f t="shared" si="43"/>
        <v>-2.9252437703141929E-2</v>
      </c>
      <c r="AH82" s="10">
        <v>452</v>
      </c>
      <c r="AI82" s="10">
        <v>444</v>
      </c>
      <c r="AJ82" s="5">
        <f t="shared" si="44"/>
        <v>8</v>
      </c>
      <c r="AK82" s="45">
        <f t="shared" si="45"/>
        <v>1.8018018018018018E-2</v>
      </c>
      <c r="AL82" s="10" t="s">
        <v>72</v>
      </c>
      <c r="AM82" s="10"/>
      <c r="AN82" s="5">
        <f t="shared" si="46"/>
        <v>0</v>
      </c>
      <c r="AO82" s="45" t="e">
        <f t="shared" si="47"/>
        <v>#VALUE!</v>
      </c>
      <c r="AP82" s="10" t="s">
        <v>72</v>
      </c>
      <c r="AQ82" s="10"/>
      <c r="AR82" s="5">
        <f t="shared" si="48"/>
        <v>0</v>
      </c>
      <c r="AS82" s="45" t="e">
        <f t="shared" si="49"/>
        <v>#VALUE!</v>
      </c>
      <c r="AT82" s="10" t="s">
        <v>72</v>
      </c>
      <c r="AU82" s="10"/>
      <c r="AV82" s="5">
        <f t="shared" si="50"/>
        <v>0</v>
      </c>
      <c r="AW82" s="45" t="e">
        <f t="shared" si="51"/>
        <v>#VALUE!</v>
      </c>
      <c r="AX82" s="60">
        <f t="shared" si="52"/>
        <v>4078</v>
      </c>
      <c r="AY82" s="8">
        <f t="shared" si="52"/>
        <v>3935</v>
      </c>
      <c r="AZ82" s="65">
        <f t="shared" si="54"/>
        <v>143</v>
      </c>
      <c r="BA82" s="45">
        <f t="shared" si="53"/>
        <v>3.6340533672172805E-2</v>
      </c>
    </row>
    <row r="83" spans="1:53" x14ac:dyDescent="0.25">
      <c r="A83" s="5" t="s">
        <v>78</v>
      </c>
      <c r="B83" s="10">
        <v>110</v>
      </c>
      <c r="C83" s="10">
        <v>115</v>
      </c>
      <c r="D83" s="9">
        <f t="shared" si="28"/>
        <v>-5</v>
      </c>
      <c r="E83" s="49">
        <f t="shared" si="29"/>
        <v>-4.3478260869565216E-2</v>
      </c>
      <c r="F83" s="10">
        <v>140</v>
      </c>
      <c r="G83" s="10">
        <v>127</v>
      </c>
      <c r="H83" s="5">
        <f t="shared" si="30"/>
        <v>13</v>
      </c>
      <c r="I83" s="98">
        <f t="shared" si="31"/>
        <v>0.10236220472440945</v>
      </c>
      <c r="J83" s="10">
        <v>182</v>
      </c>
      <c r="K83" s="10">
        <v>136</v>
      </c>
      <c r="L83" s="5">
        <f t="shared" si="32"/>
        <v>46</v>
      </c>
      <c r="M83" s="45">
        <f t="shared" si="33"/>
        <v>0.33823529411764708</v>
      </c>
      <c r="N83" s="10">
        <v>198</v>
      </c>
      <c r="O83" s="10">
        <v>287</v>
      </c>
      <c r="P83" s="5">
        <f t="shared" si="34"/>
        <v>-89</v>
      </c>
      <c r="Q83" s="45">
        <f t="shared" si="35"/>
        <v>-0.31010452961672474</v>
      </c>
      <c r="R83" s="10">
        <v>221</v>
      </c>
      <c r="S83" s="10">
        <v>201</v>
      </c>
      <c r="T83" s="5">
        <f t="shared" si="36"/>
        <v>20</v>
      </c>
      <c r="U83" s="45">
        <f t="shared" si="37"/>
        <v>9.950248756218906E-2</v>
      </c>
      <c r="V83" s="10">
        <v>267</v>
      </c>
      <c r="W83" s="10">
        <v>214</v>
      </c>
      <c r="X83" s="5">
        <f t="shared" si="38"/>
        <v>53</v>
      </c>
      <c r="Y83" s="45">
        <f t="shared" si="39"/>
        <v>0.24766355140186916</v>
      </c>
      <c r="Z83" s="10">
        <v>294</v>
      </c>
      <c r="AA83" s="10">
        <v>308</v>
      </c>
      <c r="AB83" s="5">
        <f t="shared" si="40"/>
        <v>-14</v>
      </c>
      <c r="AC83" s="45">
        <f t="shared" si="41"/>
        <v>-4.5454545454545456E-2</v>
      </c>
      <c r="AD83" s="10">
        <v>275</v>
      </c>
      <c r="AE83" s="10">
        <v>273</v>
      </c>
      <c r="AF83" s="5">
        <f t="shared" si="42"/>
        <v>2</v>
      </c>
      <c r="AG83" s="45">
        <f t="shared" si="43"/>
        <v>7.326007326007326E-3</v>
      </c>
      <c r="AH83" s="10">
        <v>248</v>
      </c>
      <c r="AI83" s="10">
        <v>257</v>
      </c>
      <c r="AJ83" s="5">
        <f t="shared" si="44"/>
        <v>-9</v>
      </c>
      <c r="AK83" s="45">
        <f t="shared" si="45"/>
        <v>-3.5019455252918288E-2</v>
      </c>
      <c r="AL83" s="10" t="s">
        <v>72</v>
      </c>
      <c r="AM83" s="10"/>
      <c r="AN83" s="5">
        <f t="shared" si="46"/>
        <v>0</v>
      </c>
      <c r="AO83" s="45" t="e">
        <f t="shared" si="47"/>
        <v>#VALUE!</v>
      </c>
      <c r="AP83" s="10" t="s">
        <v>72</v>
      </c>
      <c r="AQ83" s="10"/>
      <c r="AR83" s="5">
        <f t="shared" si="48"/>
        <v>0</v>
      </c>
      <c r="AS83" s="45" t="e">
        <f t="shared" si="49"/>
        <v>#VALUE!</v>
      </c>
      <c r="AT83" s="10" t="s">
        <v>72</v>
      </c>
      <c r="AU83" s="10"/>
      <c r="AV83" s="5">
        <f t="shared" si="50"/>
        <v>0</v>
      </c>
      <c r="AW83" s="45" t="e">
        <f t="shared" si="51"/>
        <v>#VALUE!</v>
      </c>
      <c r="AX83" s="60">
        <f t="shared" si="52"/>
        <v>1935</v>
      </c>
      <c r="AY83" s="8">
        <f t="shared" si="52"/>
        <v>1918</v>
      </c>
      <c r="AZ83" s="65">
        <f t="shared" si="54"/>
        <v>17</v>
      </c>
      <c r="BA83" s="45">
        <f t="shared" si="53"/>
        <v>8.863399374348279E-3</v>
      </c>
    </row>
    <row r="84" spans="1:53" x14ac:dyDescent="0.25">
      <c r="A84" s="11" t="s">
        <v>63</v>
      </c>
      <c r="B84" s="13">
        <f>SUM(B80:B83)</f>
        <v>480</v>
      </c>
      <c r="C84" s="13">
        <f>SUM(C80:C83)</f>
        <v>425</v>
      </c>
      <c r="D84" s="54">
        <f t="shared" si="28"/>
        <v>55</v>
      </c>
      <c r="E84" s="55">
        <f t="shared" si="29"/>
        <v>0.12941176470588237</v>
      </c>
      <c r="F84" s="13">
        <f>SUM(F80:F83)</f>
        <v>460</v>
      </c>
      <c r="G84" s="13">
        <f>SUM(G80:G83)</f>
        <v>484</v>
      </c>
      <c r="H84" s="53">
        <f t="shared" si="30"/>
        <v>-24</v>
      </c>
      <c r="I84" s="78">
        <f t="shared" si="31"/>
        <v>-4.9586776859504134E-2</v>
      </c>
      <c r="J84" s="13">
        <f>SUM(J80:J83)</f>
        <v>624</v>
      </c>
      <c r="K84" s="13">
        <f>SUM(K80:K83)</f>
        <v>530</v>
      </c>
      <c r="L84" s="53">
        <f t="shared" si="32"/>
        <v>94</v>
      </c>
      <c r="M84" s="78">
        <f t="shared" si="33"/>
        <v>0.17735849056603772</v>
      </c>
      <c r="N84" s="13">
        <f>SUM(N80:N83)</f>
        <v>709</v>
      </c>
      <c r="O84" s="13">
        <f>SUM(O80:O83)</f>
        <v>734</v>
      </c>
      <c r="P84" s="53">
        <f t="shared" si="34"/>
        <v>-25</v>
      </c>
      <c r="Q84" s="78">
        <f t="shared" si="35"/>
        <v>-3.4059945504087197E-2</v>
      </c>
      <c r="R84" s="13">
        <f>SUM(R80:R83)</f>
        <v>589</v>
      </c>
      <c r="S84" s="13">
        <f>SUM(S80:S83)</f>
        <v>654</v>
      </c>
      <c r="T84" s="53">
        <f t="shared" si="36"/>
        <v>-65</v>
      </c>
      <c r="U84" s="78">
        <f t="shared" si="37"/>
        <v>-9.9388379204892963E-2</v>
      </c>
      <c r="V84" s="13">
        <f>SUM(V80:V83)</f>
        <v>1095</v>
      </c>
      <c r="W84" s="13">
        <f>SUM(W80:W83)</f>
        <v>796</v>
      </c>
      <c r="X84" s="53">
        <f t="shared" si="38"/>
        <v>299</v>
      </c>
      <c r="Y84" s="78">
        <f t="shared" si="39"/>
        <v>0.37562814070351758</v>
      </c>
      <c r="Z84" s="13">
        <f>SUM(Z80:Z83)</f>
        <v>1322</v>
      </c>
      <c r="AA84" s="13">
        <f>SUM(AA80:AA83)</f>
        <v>1330</v>
      </c>
      <c r="AB84" s="53">
        <f t="shared" si="40"/>
        <v>-8</v>
      </c>
      <c r="AC84" s="78">
        <f t="shared" si="41"/>
        <v>-6.0150375939849628E-3</v>
      </c>
      <c r="AD84" s="13">
        <f>SUM(AD80:AD83)</f>
        <v>1417</v>
      </c>
      <c r="AE84" s="13">
        <f>SUM(AE80:AE83)</f>
        <v>1400</v>
      </c>
      <c r="AF84" s="53">
        <f t="shared" si="42"/>
        <v>17</v>
      </c>
      <c r="AG84" s="78">
        <f t="shared" si="43"/>
        <v>1.2142857142857143E-2</v>
      </c>
      <c r="AH84" s="13">
        <f>SUM(AH80:AH83)</f>
        <v>1049</v>
      </c>
      <c r="AI84" s="13">
        <f>SUM(AI80:AI83)</f>
        <v>984</v>
      </c>
      <c r="AJ84" s="53">
        <f t="shared" si="44"/>
        <v>65</v>
      </c>
      <c r="AK84" s="78">
        <f t="shared" si="45"/>
        <v>6.605691056910569E-2</v>
      </c>
      <c r="AL84" s="13">
        <f>SUM(AL80:AL83)</f>
        <v>0</v>
      </c>
      <c r="AM84" s="13">
        <f>SUM(AM80:AM83)</f>
        <v>0</v>
      </c>
      <c r="AN84" s="53">
        <f t="shared" si="46"/>
        <v>0</v>
      </c>
      <c r="AO84" s="78" t="e">
        <f t="shared" si="47"/>
        <v>#DIV/0!</v>
      </c>
      <c r="AP84" s="13">
        <f>SUM(AP80:AP83)</f>
        <v>0</v>
      </c>
      <c r="AQ84" s="13">
        <f>SUM(AQ80:AQ83)</f>
        <v>0</v>
      </c>
      <c r="AR84" s="53">
        <f t="shared" si="48"/>
        <v>0</v>
      </c>
      <c r="AS84" s="78" t="e">
        <f t="shared" si="49"/>
        <v>#DIV/0!</v>
      </c>
      <c r="AT84" s="13">
        <f>SUM(AT80:AT83)</f>
        <v>0</v>
      </c>
      <c r="AU84" s="13">
        <f>SUM(AU80:AU83)</f>
        <v>0</v>
      </c>
      <c r="AV84" s="53">
        <f t="shared" si="50"/>
        <v>0</v>
      </c>
      <c r="AW84" s="78" t="e">
        <f t="shared" si="51"/>
        <v>#DIV/0!</v>
      </c>
      <c r="AX84" s="79">
        <f t="shared" si="52"/>
        <v>7745</v>
      </c>
      <c r="AY84" s="37">
        <f t="shared" si="52"/>
        <v>7337</v>
      </c>
      <c r="AZ84" s="80">
        <f t="shared" si="54"/>
        <v>408</v>
      </c>
      <c r="BA84" s="78">
        <f t="shared" si="53"/>
        <v>5.5608559356685294E-2</v>
      </c>
    </row>
    <row r="85" spans="1:53" x14ac:dyDescent="0.25">
      <c r="A85" s="5" t="s">
        <v>64</v>
      </c>
      <c r="B85" s="10">
        <v>351</v>
      </c>
      <c r="C85" s="10">
        <v>331</v>
      </c>
      <c r="D85" s="9">
        <f t="shared" si="28"/>
        <v>20</v>
      </c>
      <c r="E85" s="49">
        <f t="shared" si="29"/>
        <v>6.0422960725075532E-2</v>
      </c>
      <c r="F85" s="10">
        <v>120</v>
      </c>
      <c r="G85" s="10">
        <v>128</v>
      </c>
      <c r="H85" s="5">
        <f t="shared" si="30"/>
        <v>-8</v>
      </c>
      <c r="I85" s="98">
        <f t="shared" si="31"/>
        <v>-6.25E-2</v>
      </c>
      <c r="J85" s="10">
        <v>241</v>
      </c>
      <c r="K85" s="10">
        <v>340</v>
      </c>
      <c r="L85" s="5">
        <f t="shared" si="32"/>
        <v>-99</v>
      </c>
      <c r="M85" s="45">
        <f t="shared" si="33"/>
        <v>-0.29117647058823531</v>
      </c>
      <c r="N85" s="10">
        <v>632</v>
      </c>
      <c r="O85" s="10">
        <v>586</v>
      </c>
      <c r="P85" s="5">
        <f t="shared" si="34"/>
        <v>46</v>
      </c>
      <c r="Q85" s="45">
        <f t="shared" si="35"/>
        <v>7.8498293515358364E-2</v>
      </c>
      <c r="R85" s="10">
        <v>1071</v>
      </c>
      <c r="S85" s="10">
        <v>1082</v>
      </c>
      <c r="T85" s="5">
        <f t="shared" si="36"/>
        <v>-11</v>
      </c>
      <c r="U85" s="45">
        <f t="shared" si="37"/>
        <v>-1.0166358595194085E-2</v>
      </c>
      <c r="V85" s="10">
        <v>1230</v>
      </c>
      <c r="W85" s="10">
        <v>1182</v>
      </c>
      <c r="X85" s="5">
        <f t="shared" si="38"/>
        <v>48</v>
      </c>
      <c r="Y85" s="45">
        <f t="shared" si="39"/>
        <v>4.060913705583756E-2</v>
      </c>
      <c r="Z85" s="10">
        <v>1126</v>
      </c>
      <c r="AA85" s="10">
        <v>1125</v>
      </c>
      <c r="AB85" s="5">
        <f t="shared" si="40"/>
        <v>1</v>
      </c>
      <c r="AC85" s="45">
        <f t="shared" si="41"/>
        <v>8.8888888888888893E-4</v>
      </c>
      <c r="AD85" s="10">
        <v>1045</v>
      </c>
      <c r="AE85" s="10">
        <v>959</v>
      </c>
      <c r="AF85" s="5">
        <f t="shared" si="42"/>
        <v>86</v>
      </c>
      <c r="AG85" s="45">
        <f t="shared" si="43"/>
        <v>8.9676746611053182E-2</v>
      </c>
      <c r="AH85" s="10">
        <v>1308</v>
      </c>
      <c r="AI85" s="10">
        <v>1423</v>
      </c>
      <c r="AJ85" s="5">
        <f t="shared" si="44"/>
        <v>-115</v>
      </c>
      <c r="AK85" s="45">
        <f t="shared" si="45"/>
        <v>-8.0815179198875611E-2</v>
      </c>
      <c r="AL85" s="10" t="s">
        <v>72</v>
      </c>
      <c r="AM85" s="10"/>
      <c r="AN85" s="5">
        <f t="shared" si="46"/>
        <v>0</v>
      </c>
      <c r="AO85" s="45" t="e">
        <f t="shared" si="47"/>
        <v>#VALUE!</v>
      </c>
      <c r="AP85" s="10" t="s">
        <v>72</v>
      </c>
      <c r="AQ85" s="10"/>
      <c r="AR85" s="5">
        <f t="shared" si="48"/>
        <v>0</v>
      </c>
      <c r="AS85" s="45" t="e">
        <f t="shared" si="49"/>
        <v>#VALUE!</v>
      </c>
      <c r="AT85" s="10" t="s">
        <v>72</v>
      </c>
      <c r="AU85" s="10"/>
      <c r="AV85" s="5">
        <f t="shared" si="50"/>
        <v>0</v>
      </c>
      <c r="AW85" s="45" t="e">
        <f t="shared" si="51"/>
        <v>#VALUE!</v>
      </c>
      <c r="AX85" s="60">
        <f t="shared" si="52"/>
        <v>7124</v>
      </c>
      <c r="AY85" s="8">
        <f t="shared" si="52"/>
        <v>7156</v>
      </c>
      <c r="AZ85" s="65">
        <f t="shared" si="54"/>
        <v>-32</v>
      </c>
      <c r="BA85" s="45">
        <f t="shared" si="53"/>
        <v>-4.4717719396310789E-3</v>
      </c>
    </row>
    <row r="86" spans="1:53" x14ac:dyDescent="0.25">
      <c r="A86" s="5" t="s">
        <v>65</v>
      </c>
      <c r="B86" s="10">
        <v>70</v>
      </c>
      <c r="C86" s="10">
        <v>66</v>
      </c>
      <c r="D86" s="9">
        <f t="shared" si="28"/>
        <v>4</v>
      </c>
      <c r="E86" s="49">
        <f t="shared" si="29"/>
        <v>6.0606060606060608E-2</v>
      </c>
      <c r="F86" s="10">
        <v>23</v>
      </c>
      <c r="G86" s="10">
        <v>22</v>
      </c>
      <c r="H86" s="5">
        <f t="shared" si="30"/>
        <v>1</v>
      </c>
      <c r="I86" s="98">
        <f t="shared" si="31"/>
        <v>4.5454545454545456E-2</v>
      </c>
      <c r="J86" s="10">
        <v>39</v>
      </c>
      <c r="K86" s="10">
        <v>40</v>
      </c>
      <c r="L86" s="5">
        <f t="shared" si="32"/>
        <v>-1</v>
      </c>
      <c r="M86" s="45">
        <f t="shared" si="33"/>
        <v>-2.5000000000000001E-2</v>
      </c>
      <c r="N86" s="10">
        <v>141</v>
      </c>
      <c r="O86" s="10">
        <v>115</v>
      </c>
      <c r="P86" s="5">
        <f t="shared" si="34"/>
        <v>26</v>
      </c>
      <c r="Q86" s="45">
        <f t="shared" si="35"/>
        <v>0.22608695652173913</v>
      </c>
      <c r="R86" s="10">
        <v>195</v>
      </c>
      <c r="S86" s="10">
        <v>157</v>
      </c>
      <c r="T86" s="5">
        <f t="shared" si="36"/>
        <v>38</v>
      </c>
      <c r="U86" s="45">
        <f t="shared" si="37"/>
        <v>0.24203821656050956</v>
      </c>
      <c r="V86" s="10">
        <v>245</v>
      </c>
      <c r="W86" s="10">
        <v>190</v>
      </c>
      <c r="X86" s="5">
        <f t="shared" si="38"/>
        <v>55</v>
      </c>
      <c r="Y86" s="45">
        <f t="shared" si="39"/>
        <v>0.28947368421052633</v>
      </c>
      <c r="Z86" s="10">
        <v>239</v>
      </c>
      <c r="AA86" s="10">
        <v>255</v>
      </c>
      <c r="AB86" s="5">
        <f t="shared" si="40"/>
        <v>-16</v>
      </c>
      <c r="AC86" s="45">
        <f t="shared" si="41"/>
        <v>-6.2745098039215685E-2</v>
      </c>
      <c r="AD86" s="10">
        <v>203</v>
      </c>
      <c r="AE86" s="10">
        <v>190</v>
      </c>
      <c r="AF86" s="5">
        <f t="shared" si="42"/>
        <v>13</v>
      </c>
      <c r="AG86" s="45">
        <f t="shared" si="43"/>
        <v>6.8421052631578952E-2</v>
      </c>
      <c r="AH86" s="10">
        <v>257</v>
      </c>
      <c r="AI86" s="10">
        <v>251</v>
      </c>
      <c r="AJ86" s="5">
        <f t="shared" si="44"/>
        <v>6</v>
      </c>
      <c r="AK86" s="45">
        <f t="shared" si="45"/>
        <v>2.3904382470119521E-2</v>
      </c>
      <c r="AL86" s="10" t="s">
        <v>72</v>
      </c>
      <c r="AM86" s="10"/>
      <c r="AN86" s="5">
        <f t="shared" si="46"/>
        <v>0</v>
      </c>
      <c r="AO86" s="45" t="e">
        <f t="shared" si="47"/>
        <v>#VALUE!</v>
      </c>
      <c r="AP86" s="10" t="s">
        <v>72</v>
      </c>
      <c r="AQ86" s="10"/>
      <c r="AR86" s="5">
        <f t="shared" si="48"/>
        <v>0</v>
      </c>
      <c r="AS86" s="45" t="e">
        <f t="shared" si="49"/>
        <v>#VALUE!</v>
      </c>
      <c r="AT86" s="10" t="s">
        <v>72</v>
      </c>
      <c r="AU86" s="10"/>
      <c r="AV86" s="5">
        <f t="shared" si="50"/>
        <v>0</v>
      </c>
      <c r="AW86" s="45" t="e">
        <f t="shared" si="51"/>
        <v>#VALUE!</v>
      </c>
      <c r="AX86" s="60">
        <f t="shared" si="52"/>
        <v>1412</v>
      </c>
      <c r="AY86" s="8">
        <f t="shared" si="52"/>
        <v>1286</v>
      </c>
      <c r="AZ86" s="65">
        <f t="shared" si="54"/>
        <v>126</v>
      </c>
      <c r="BA86" s="45">
        <f t="shared" si="53"/>
        <v>9.7978227060653192E-2</v>
      </c>
    </row>
    <row r="87" spans="1:53" x14ac:dyDescent="0.25">
      <c r="A87" s="5" t="s">
        <v>66</v>
      </c>
      <c r="B87" s="10">
        <v>6</v>
      </c>
      <c r="C87" s="10">
        <v>2</v>
      </c>
      <c r="D87" s="9">
        <f t="shared" si="28"/>
        <v>4</v>
      </c>
      <c r="E87" s="49">
        <f t="shared" si="29"/>
        <v>2</v>
      </c>
      <c r="F87" s="10">
        <v>144</v>
      </c>
      <c r="G87" s="10">
        <v>96</v>
      </c>
      <c r="H87" s="5">
        <f t="shared" si="30"/>
        <v>48</v>
      </c>
      <c r="I87" s="98">
        <f t="shared" si="31"/>
        <v>0.5</v>
      </c>
      <c r="J87" s="10">
        <v>4</v>
      </c>
      <c r="K87" s="10">
        <v>21</v>
      </c>
      <c r="L87" s="5">
        <f t="shared" si="32"/>
        <v>-17</v>
      </c>
      <c r="M87" s="45">
        <f t="shared" si="33"/>
        <v>-0.80952380952380953</v>
      </c>
      <c r="N87" s="10">
        <v>114</v>
      </c>
      <c r="O87" s="10">
        <v>29</v>
      </c>
      <c r="P87" s="5">
        <f t="shared" si="34"/>
        <v>85</v>
      </c>
      <c r="Q87" s="45">
        <f t="shared" si="35"/>
        <v>2.9310344827586206</v>
      </c>
      <c r="R87" s="10">
        <v>68</v>
      </c>
      <c r="S87" s="10">
        <v>10</v>
      </c>
      <c r="T87" s="5">
        <f t="shared" si="36"/>
        <v>58</v>
      </c>
      <c r="U87" s="45">
        <f t="shared" si="37"/>
        <v>5.8</v>
      </c>
      <c r="V87" s="10">
        <v>93</v>
      </c>
      <c r="W87" s="10">
        <v>71</v>
      </c>
      <c r="X87" s="5">
        <f t="shared" si="38"/>
        <v>22</v>
      </c>
      <c r="Y87" s="45">
        <f t="shared" si="39"/>
        <v>0.30985915492957744</v>
      </c>
      <c r="Z87" s="10">
        <v>18</v>
      </c>
      <c r="AA87" s="10">
        <v>72</v>
      </c>
      <c r="AB87" s="5">
        <f t="shared" si="40"/>
        <v>-54</v>
      </c>
      <c r="AC87" s="45">
        <f t="shared" si="41"/>
        <v>-0.75</v>
      </c>
      <c r="AD87" s="10">
        <v>16</v>
      </c>
      <c r="AE87" s="10">
        <v>30</v>
      </c>
      <c r="AF87" s="5">
        <f t="shared" si="42"/>
        <v>-14</v>
      </c>
      <c r="AG87" s="45">
        <f t="shared" si="43"/>
        <v>-0.46666666666666667</v>
      </c>
      <c r="AH87" s="10">
        <v>57</v>
      </c>
      <c r="AI87" s="10">
        <v>17</v>
      </c>
      <c r="AJ87" s="5">
        <f t="shared" si="44"/>
        <v>40</v>
      </c>
      <c r="AK87" s="45">
        <f t="shared" si="45"/>
        <v>2.3529411764705883</v>
      </c>
      <c r="AL87" s="10" t="s">
        <v>72</v>
      </c>
      <c r="AM87" s="10"/>
      <c r="AN87" s="5">
        <f t="shared" si="46"/>
        <v>0</v>
      </c>
      <c r="AO87" s="45" t="e">
        <f t="shared" si="47"/>
        <v>#VALUE!</v>
      </c>
      <c r="AP87" s="10" t="s">
        <v>72</v>
      </c>
      <c r="AQ87" s="10"/>
      <c r="AR87" s="5">
        <f t="shared" si="48"/>
        <v>0</v>
      </c>
      <c r="AS87" s="45" t="e">
        <f t="shared" si="49"/>
        <v>#VALUE!</v>
      </c>
      <c r="AT87" s="10" t="s">
        <v>72</v>
      </c>
      <c r="AU87" s="10"/>
      <c r="AV87" s="5">
        <f t="shared" si="50"/>
        <v>0</v>
      </c>
      <c r="AW87" s="45" t="e">
        <f t="shared" si="51"/>
        <v>#VALUE!</v>
      </c>
      <c r="AX87" s="60">
        <f t="shared" si="52"/>
        <v>520</v>
      </c>
      <c r="AY87" s="8">
        <f t="shared" si="52"/>
        <v>348</v>
      </c>
      <c r="AZ87" s="65">
        <f t="shared" si="54"/>
        <v>172</v>
      </c>
      <c r="BA87" s="45">
        <f t="shared" si="53"/>
        <v>0.4942528735632184</v>
      </c>
    </row>
    <row r="88" spans="1:53" x14ac:dyDescent="0.25">
      <c r="A88" s="11" t="s">
        <v>67</v>
      </c>
      <c r="B88" s="13">
        <f>SUM(B85:B87)</f>
        <v>427</v>
      </c>
      <c r="C88" s="13">
        <f>SUM(C85:C87)</f>
        <v>399</v>
      </c>
      <c r="D88" s="54">
        <f t="shared" si="28"/>
        <v>28</v>
      </c>
      <c r="E88" s="55">
        <f t="shared" si="29"/>
        <v>7.0175438596491224E-2</v>
      </c>
      <c r="F88" s="13">
        <f>SUM(F85:F87)</f>
        <v>287</v>
      </c>
      <c r="G88" s="13">
        <f>SUM(G85:G87)</f>
        <v>246</v>
      </c>
      <c r="H88" s="53">
        <f t="shared" si="30"/>
        <v>41</v>
      </c>
      <c r="I88" s="78">
        <f t="shared" si="31"/>
        <v>0.16666666666666666</v>
      </c>
      <c r="J88" s="13">
        <f>SUM(J85:J87)</f>
        <v>284</v>
      </c>
      <c r="K88" s="13">
        <f>SUM(K85:K87)</f>
        <v>401</v>
      </c>
      <c r="L88" s="53">
        <f t="shared" si="32"/>
        <v>-117</v>
      </c>
      <c r="M88" s="78">
        <f t="shared" si="33"/>
        <v>-0.29177057356608477</v>
      </c>
      <c r="N88" s="13">
        <f>SUM(N85:N87)</f>
        <v>887</v>
      </c>
      <c r="O88" s="13">
        <f>SUM(O85:O87)</f>
        <v>730</v>
      </c>
      <c r="P88" s="53">
        <f t="shared" si="34"/>
        <v>157</v>
      </c>
      <c r="Q88" s="78">
        <f t="shared" si="35"/>
        <v>0.21506849315068494</v>
      </c>
      <c r="R88" s="13">
        <f>SUM(R85:R87)</f>
        <v>1334</v>
      </c>
      <c r="S88" s="13">
        <f>SUM(S85:S87)</f>
        <v>1249</v>
      </c>
      <c r="T88" s="53">
        <f t="shared" si="36"/>
        <v>85</v>
      </c>
      <c r="U88" s="78">
        <f t="shared" si="37"/>
        <v>6.8054443554843871E-2</v>
      </c>
      <c r="V88" s="13">
        <f>SUM(V85:V87)</f>
        <v>1568</v>
      </c>
      <c r="W88" s="13">
        <f>SUM(W85:W87)</f>
        <v>1443</v>
      </c>
      <c r="X88" s="53">
        <f t="shared" si="38"/>
        <v>125</v>
      </c>
      <c r="Y88" s="78">
        <f t="shared" si="39"/>
        <v>8.6625086625086625E-2</v>
      </c>
      <c r="Z88" s="13">
        <f>SUM(Z85:Z87)</f>
        <v>1383</v>
      </c>
      <c r="AA88" s="13">
        <f>SUM(AA85:AA87)</f>
        <v>1452</v>
      </c>
      <c r="AB88" s="53">
        <f t="shared" si="40"/>
        <v>-69</v>
      </c>
      <c r="AC88" s="78">
        <f t="shared" si="41"/>
        <v>-4.7520661157024795E-2</v>
      </c>
      <c r="AD88" s="13">
        <f>SUM(AD85:AD87)</f>
        <v>1264</v>
      </c>
      <c r="AE88" s="13">
        <f>SUM(AE85:AE87)</f>
        <v>1179</v>
      </c>
      <c r="AF88" s="53">
        <f t="shared" si="42"/>
        <v>85</v>
      </c>
      <c r="AG88" s="78">
        <f t="shared" si="43"/>
        <v>7.2094995759117902E-2</v>
      </c>
      <c r="AH88" s="13">
        <f>SUM(AH85:AH85:AH87)</f>
        <v>1622</v>
      </c>
      <c r="AI88" s="13">
        <f>SUM(AI85:AI85:AI87)</f>
        <v>1691</v>
      </c>
      <c r="AJ88" s="53">
        <f t="shared" si="44"/>
        <v>-69</v>
      </c>
      <c r="AK88" s="78">
        <f t="shared" si="45"/>
        <v>-4.0804257835600238E-2</v>
      </c>
      <c r="AL88" s="13">
        <f>SUM(AL85:AL85:AL87)</f>
        <v>0</v>
      </c>
      <c r="AM88" s="13">
        <f>SUM(AM85:AM85:AM87)</f>
        <v>0</v>
      </c>
      <c r="AN88" s="53">
        <f t="shared" si="46"/>
        <v>0</v>
      </c>
      <c r="AO88" s="78" t="e">
        <f t="shared" si="47"/>
        <v>#DIV/0!</v>
      </c>
      <c r="AP88" s="13">
        <f>SUM(AP85:AP85:AP87)</f>
        <v>0</v>
      </c>
      <c r="AQ88" s="13">
        <f>SUM(AQ85:AQ85:AQ87)</f>
        <v>0</v>
      </c>
      <c r="AR88" s="53">
        <f t="shared" si="48"/>
        <v>0</v>
      </c>
      <c r="AS88" s="78" t="e">
        <f t="shared" si="49"/>
        <v>#DIV/0!</v>
      </c>
      <c r="AT88" s="13">
        <f>SUM(AT85:AT85:AT87)</f>
        <v>0</v>
      </c>
      <c r="AU88" s="13">
        <f>SUM(AU85:AU85:AU87)</f>
        <v>0</v>
      </c>
      <c r="AV88" s="53">
        <f t="shared" si="50"/>
        <v>0</v>
      </c>
      <c r="AW88" s="78" t="e">
        <f t="shared" si="51"/>
        <v>#DIV/0!</v>
      </c>
      <c r="AX88" s="79">
        <f t="shared" si="52"/>
        <v>9056</v>
      </c>
      <c r="AY88" s="37">
        <f t="shared" si="52"/>
        <v>8790</v>
      </c>
      <c r="AZ88" s="80">
        <f t="shared" si="54"/>
        <v>266</v>
      </c>
      <c r="BA88" s="78">
        <f t="shared" si="53"/>
        <v>3.0261660978384529E-2</v>
      </c>
    </row>
    <row r="89" spans="1:53" x14ac:dyDescent="0.25">
      <c r="A89" s="20" t="s">
        <v>68</v>
      </c>
      <c r="B89" s="109">
        <v>129</v>
      </c>
      <c r="C89" s="109">
        <v>7</v>
      </c>
      <c r="D89" s="9">
        <f t="shared" si="28"/>
        <v>122</v>
      </c>
      <c r="E89" s="49">
        <f t="shared" si="29"/>
        <v>17.428571428571427</v>
      </c>
      <c r="F89" s="10">
        <v>12</v>
      </c>
      <c r="G89" s="10">
        <v>4</v>
      </c>
      <c r="H89" s="5">
        <f t="shared" si="30"/>
        <v>8</v>
      </c>
      <c r="I89" s="98">
        <f t="shared" si="31"/>
        <v>2</v>
      </c>
      <c r="J89" s="10">
        <v>36</v>
      </c>
      <c r="K89" s="10">
        <v>47</v>
      </c>
      <c r="L89" s="5">
        <f t="shared" si="32"/>
        <v>-11</v>
      </c>
      <c r="M89" s="45">
        <f t="shared" si="33"/>
        <v>-0.23404255319148937</v>
      </c>
      <c r="N89" s="10">
        <v>176</v>
      </c>
      <c r="O89" s="10">
        <v>183</v>
      </c>
      <c r="P89" s="5">
        <f t="shared" si="34"/>
        <v>-7</v>
      </c>
      <c r="Q89" s="45">
        <f t="shared" si="35"/>
        <v>-3.825136612021858E-2</v>
      </c>
      <c r="R89" s="10">
        <v>116</v>
      </c>
      <c r="S89" s="10">
        <v>155</v>
      </c>
      <c r="T89" s="5">
        <f t="shared" si="36"/>
        <v>-39</v>
      </c>
      <c r="U89" s="45">
        <f t="shared" si="37"/>
        <v>-0.25161290322580643</v>
      </c>
      <c r="V89" s="10">
        <v>128</v>
      </c>
      <c r="W89" s="10">
        <v>98</v>
      </c>
      <c r="X89" s="5">
        <f t="shared" si="38"/>
        <v>30</v>
      </c>
      <c r="Y89" s="45">
        <f t="shared" si="39"/>
        <v>0.30612244897959184</v>
      </c>
      <c r="Z89" s="10">
        <v>213</v>
      </c>
      <c r="AA89" s="10">
        <v>143</v>
      </c>
      <c r="AB89" s="5">
        <f t="shared" si="40"/>
        <v>70</v>
      </c>
      <c r="AC89" s="45">
        <f t="shared" si="41"/>
        <v>0.48951048951048953</v>
      </c>
      <c r="AD89" s="10">
        <v>183</v>
      </c>
      <c r="AE89" s="10">
        <v>118</v>
      </c>
      <c r="AF89" s="5">
        <f t="shared" si="42"/>
        <v>65</v>
      </c>
      <c r="AG89" s="45">
        <f t="shared" si="43"/>
        <v>0.55084745762711862</v>
      </c>
      <c r="AH89" s="10">
        <v>364</v>
      </c>
      <c r="AI89" s="10">
        <v>159</v>
      </c>
      <c r="AJ89" s="5">
        <f t="shared" si="44"/>
        <v>205</v>
      </c>
      <c r="AK89" s="45">
        <f t="shared" si="45"/>
        <v>1.2893081761006289</v>
      </c>
      <c r="AL89" s="10" t="s">
        <v>72</v>
      </c>
      <c r="AM89" s="10"/>
      <c r="AN89" s="5">
        <f t="shared" si="46"/>
        <v>0</v>
      </c>
      <c r="AO89" s="45" t="e">
        <f t="shared" si="47"/>
        <v>#VALUE!</v>
      </c>
      <c r="AP89" s="10" t="s">
        <v>72</v>
      </c>
      <c r="AQ89" s="10"/>
      <c r="AR89" s="5">
        <f t="shared" si="48"/>
        <v>0</v>
      </c>
      <c r="AS89" s="45" t="e">
        <f t="shared" si="49"/>
        <v>#VALUE!</v>
      </c>
      <c r="AT89" s="10" t="s">
        <v>151</v>
      </c>
      <c r="AU89" s="10"/>
      <c r="AV89" s="5">
        <f t="shared" si="50"/>
        <v>0</v>
      </c>
      <c r="AW89" s="45" t="e">
        <f t="shared" si="51"/>
        <v>#VALUE!</v>
      </c>
      <c r="AX89" s="60">
        <f t="shared" si="52"/>
        <v>1357</v>
      </c>
      <c r="AY89" s="8">
        <f t="shared" si="52"/>
        <v>914</v>
      </c>
      <c r="AZ89" s="65">
        <f t="shared" si="54"/>
        <v>443</v>
      </c>
      <c r="BA89" s="45">
        <f t="shared" si="53"/>
        <v>0.48468271334792123</v>
      </c>
    </row>
    <row r="90" spans="1:53" x14ac:dyDescent="0.25">
      <c r="A90" s="11" t="s">
        <v>69</v>
      </c>
      <c r="B90" s="108">
        <f t="shared" ref="B90:C90" si="61">SUM(B63,B71,B79,B84,B88,B89)</f>
        <v>14649</v>
      </c>
      <c r="C90" s="108">
        <f t="shared" si="61"/>
        <v>16019</v>
      </c>
      <c r="D90" s="54">
        <f t="shared" si="28"/>
        <v>-1370</v>
      </c>
      <c r="E90" s="55">
        <f t="shared" si="29"/>
        <v>-8.5523440913914728E-2</v>
      </c>
      <c r="F90" s="108">
        <f t="shared" ref="F90:G90" si="62">SUM(F63,F71,F79,F84,F88,F89)</f>
        <v>15141</v>
      </c>
      <c r="G90" s="108">
        <f t="shared" si="62"/>
        <v>17675</v>
      </c>
      <c r="H90" s="53">
        <f t="shared" si="30"/>
        <v>-2534</v>
      </c>
      <c r="I90" s="78">
        <f t="shared" si="31"/>
        <v>-0.14336633663366335</v>
      </c>
      <c r="J90" s="108">
        <f t="shared" ref="J90:K90" si="63">SUM(J63,J71,J79,J84,J88,J89)</f>
        <v>22105</v>
      </c>
      <c r="K90" s="108">
        <f t="shared" si="63"/>
        <v>26105</v>
      </c>
      <c r="L90" s="53">
        <f t="shared" si="32"/>
        <v>-4000</v>
      </c>
      <c r="M90" s="78">
        <f t="shared" si="33"/>
        <v>-0.15322735108216817</v>
      </c>
      <c r="N90" s="108">
        <f t="shared" ref="N90:AU90" si="64">SUM(N63,N71,N79,N84,N88,N89)</f>
        <v>42057</v>
      </c>
      <c r="O90" s="108">
        <f t="shared" si="64"/>
        <v>39888</v>
      </c>
      <c r="P90" s="53">
        <f t="shared" si="34"/>
        <v>2169</v>
      </c>
      <c r="Q90" s="78">
        <f t="shared" si="35"/>
        <v>5.4377256317689533E-2</v>
      </c>
      <c r="R90" s="13">
        <f t="shared" si="64"/>
        <v>45131</v>
      </c>
      <c r="S90" s="13">
        <f t="shared" si="64"/>
        <v>47653</v>
      </c>
      <c r="T90" s="110">
        <f t="shared" si="36"/>
        <v>-2522</v>
      </c>
      <c r="U90" s="111">
        <f t="shared" si="37"/>
        <v>-5.292426499905567E-2</v>
      </c>
      <c r="V90" s="13">
        <f t="shared" si="64"/>
        <v>50543</v>
      </c>
      <c r="W90" s="13">
        <f t="shared" si="64"/>
        <v>50316</v>
      </c>
      <c r="X90" s="110">
        <f t="shared" si="38"/>
        <v>227</v>
      </c>
      <c r="Y90" s="111">
        <f t="shared" si="39"/>
        <v>4.5114873996343115E-3</v>
      </c>
      <c r="Z90" s="13">
        <f t="shared" si="64"/>
        <v>68350</v>
      </c>
      <c r="AA90" s="13">
        <f t="shared" si="64"/>
        <v>72117</v>
      </c>
      <c r="AB90" s="53">
        <f t="shared" si="40"/>
        <v>-3767</v>
      </c>
      <c r="AC90" s="78">
        <f t="shared" si="41"/>
        <v>-5.2234563279115881E-2</v>
      </c>
      <c r="AD90" s="13">
        <f t="shared" si="64"/>
        <v>76965</v>
      </c>
      <c r="AE90" s="13">
        <f t="shared" si="64"/>
        <v>75202</v>
      </c>
      <c r="AF90" s="53">
        <f t="shared" si="42"/>
        <v>1763</v>
      </c>
      <c r="AG90" s="78">
        <f t="shared" si="43"/>
        <v>2.3443525438153239E-2</v>
      </c>
      <c r="AH90" s="13">
        <f t="shared" si="64"/>
        <v>49745</v>
      </c>
      <c r="AI90" s="13">
        <f t="shared" si="64"/>
        <v>45108</v>
      </c>
      <c r="AJ90" s="53">
        <f t="shared" si="44"/>
        <v>4637</v>
      </c>
      <c r="AK90" s="78">
        <f t="shared" si="45"/>
        <v>0.10279772989270196</v>
      </c>
      <c r="AL90" s="13">
        <f t="shared" si="64"/>
        <v>0</v>
      </c>
      <c r="AM90" s="13">
        <f t="shared" si="64"/>
        <v>0</v>
      </c>
      <c r="AN90" s="53">
        <f t="shared" si="46"/>
        <v>0</v>
      </c>
      <c r="AO90" s="78" t="e">
        <f t="shared" si="47"/>
        <v>#DIV/0!</v>
      </c>
      <c r="AP90" s="13">
        <f t="shared" si="64"/>
        <v>0</v>
      </c>
      <c r="AQ90" s="13">
        <f t="shared" si="64"/>
        <v>0</v>
      </c>
      <c r="AR90" s="53">
        <f t="shared" si="48"/>
        <v>0</v>
      </c>
      <c r="AS90" s="78" t="e">
        <f t="shared" si="49"/>
        <v>#DIV/0!</v>
      </c>
      <c r="AT90" s="13">
        <f t="shared" si="64"/>
        <v>0</v>
      </c>
      <c r="AU90" s="13">
        <f t="shared" si="64"/>
        <v>0</v>
      </c>
      <c r="AV90" s="53">
        <f t="shared" si="50"/>
        <v>0</v>
      </c>
      <c r="AW90" s="78" t="e">
        <f t="shared" si="51"/>
        <v>#DIV/0!</v>
      </c>
      <c r="AX90" s="79">
        <f t="shared" si="52"/>
        <v>384686</v>
      </c>
      <c r="AY90" s="37">
        <f t="shared" si="52"/>
        <v>390083</v>
      </c>
      <c r="AZ90" s="80">
        <f t="shared" si="54"/>
        <v>-5397</v>
      </c>
      <c r="BA90" s="78">
        <f t="shared" si="53"/>
        <v>-1.383551705662641E-2</v>
      </c>
    </row>
    <row r="91" spans="1:53" x14ac:dyDescent="0.25">
      <c r="A91" s="30" t="s">
        <v>107</v>
      </c>
      <c r="B91" s="31">
        <v>14685</v>
      </c>
      <c r="C91" s="31">
        <v>16019</v>
      </c>
      <c r="D91" s="87">
        <f t="shared" si="28"/>
        <v>-1334</v>
      </c>
      <c r="E91" s="88">
        <f t="shared" si="29"/>
        <v>-8.3276109619826455E-2</v>
      </c>
      <c r="F91" s="31">
        <v>15155</v>
      </c>
      <c r="G91" s="31">
        <v>17675</v>
      </c>
      <c r="H91" s="87">
        <f t="shared" si="30"/>
        <v>-2520</v>
      </c>
      <c r="I91" s="88">
        <f t="shared" si="31"/>
        <v>-0.14257425742574256</v>
      </c>
      <c r="J91" s="31">
        <v>22122</v>
      </c>
      <c r="K91" s="31">
        <v>26105</v>
      </c>
      <c r="L91" s="87">
        <f t="shared" si="32"/>
        <v>-3983</v>
      </c>
      <c r="M91" s="88">
        <f t="shared" si="33"/>
        <v>-0.15257613484006896</v>
      </c>
      <c r="N91" s="31">
        <v>42128</v>
      </c>
      <c r="O91" s="31">
        <v>39888</v>
      </c>
      <c r="P91" s="87">
        <f t="shared" si="34"/>
        <v>2240</v>
      </c>
      <c r="Q91" s="88">
        <f t="shared" si="35"/>
        <v>5.6157240272763739E-2</v>
      </c>
      <c r="R91" s="31">
        <v>45237</v>
      </c>
      <c r="S91" s="31">
        <v>47653</v>
      </c>
      <c r="T91" s="66">
        <f t="shared" si="36"/>
        <v>-2416</v>
      </c>
      <c r="U91" s="88">
        <f t="shared" si="37"/>
        <v>-5.0699851006232553E-2</v>
      </c>
      <c r="V91" s="31">
        <v>50871</v>
      </c>
      <c r="W91" s="31">
        <v>50316</v>
      </c>
      <c r="X91" s="66">
        <f t="shared" si="38"/>
        <v>555</v>
      </c>
      <c r="Y91" s="88">
        <f t="shared" si="39"/>
        <v>1.1030288576198427E-2</v>
      </c>
      <c r="Z91" s="31">
        <v>68479</v>
      </c>
      <c r="AA91" s="31">
        <v>72117</v>
      </c>
      <c r="AB91" s="66">
        <f t="shared" si="40"/>
        <v>-3638</v>
      </c>
      <c r="AC91" s="88">
        <f t="shared" si="41"/>
        <v>-5.044580334733835E-2</v>
      </c>
      <c r="AD91" s="31">
        <v>76997</v>
      </c>
      <c r="AE91" s="31">
        <v>75202</v>
      </c>
      <c r="AF91" s="66">
        <f t="shared" si="42"/>
        <v>1795</v>
      </c>
      <c r="AG91" s="88">
        <f t="shared" si="43"/>
        <v>2.3869046036009679E-2</v>
      </c>
      <c r="AH91" s="31">
        <v>49745</v>
      </c>
      <c r="AI91" s="31">
        <v>45108</v>
      </c>
      <c r="AJ91" s="66">
        <f t="shared" si="44"/>
        <v>4637</v>
      </c>
      <c r="AK91" s="88">
        <f t="shared" si="45"/>
        <v>0.10279772989270196</v>
      </c>
      <c r="AL91" s="97" t="s">
        <v>72</v>
      </c>
      <c r="AM91" s="97"/>
      <c r="AN91" s="97"/>
      <c r="AO91" s="97"/>
      <c r="AP91" s="97" t="s">
        <v>72</v>
      </c>
      <c r="AQ91" s="97"/>
      <c r="AR91" s="97"/>
      <c r="AS91" s="97"/>
      <c r="AT91" s="97" t="s">
        <v>72</v>
      </c>
      <c r="AU91" s="97"/>
      <c r="AV91" s="97"/>
      <c r="AW91" s="97" t="s">
        <v>72</v>
      </c>
      <c r="AX91" s="94">
        <f t="shared" si="52"/>
        <v>385419</v>
      </c>
      <c r="AY91" s="95">
        <f t="shared" si="52"/>
        <v>390083</v>
      </c>
      <c r="AZ91" s="96">
        <f t="shared" si="54"/>
        <v>-4664</v>
      </c>
      <c r="BA91" s="67">
        <f t="shared" si="53"/>
        <v>-1.1956429785455917E-2</v>
      </c>
    </row>
    <row r="92" spans="1:53" x14ac:dyDescent="0.25">
      <c r="A92" s="30" t="s">
        <v>106</v>
      </c>
      <c r="B92" s="31">
        <v>31018</v>
      </c>
      <c r="C92" s="31">
        <v>32159</v>
      </c>
      <c r="D92" s="87">
        <f t="shared" si="28"/>
        <v>-1141</v>
      </c>
      <c r="E92" s="88">
        <f t="shared" si="29"/>
        <v>-3.5479958953947573E-2</v>
      </c>
      <c r="F92" s="31">
        <v>31175</v>
      </c>
      <c r="G92" s="31">
        <v>30948</v>
      </c>
      <c r="H92" s="87">
        <f t="shared" si="30"/>
        <v>227</v>
      </c>
      <c r="I92" s="88">
        <f t="shared" si="31"/>
        <v>7.3348843220886646E-3</v>
      </c>
      <c r="J92" s="31">
        <v>42169</v>
      </c>
      <c r="K92" s="31">
        <v>38926</v>
      </c>
      <c r="L92" s="87">
        <f t="shared" si="32"/>
        <v>3243</v>
      </c>
      <c r="M92" s="88">
        <f t="shared" si="33"/>
        <v>8.3311925191388789E-2</v>
      </c>
      <c r="N92" s="31">
        <v>45654</v>
      </c>
      <c r="O92" s="31">
        <v>47810</v>
      </c>
      <c r="P92" s="87">
        <f t="shared" si="34"/>
        <v>-2156</v>
      </c>
      <c r="Q92" s="88">
        <f t="shared" si="35"/>
        <v>-4.5095168374816981E-2</v>
      </c>
      <c r="R92" s="31">
        <v>37641</v>
      </c>
      <c r="S92" s="31">
        <v>41021</v>
      </c>
      <c r="T92" s="87">
        <f t="shared" si="36"/>
        <v>-3380</v>
      </c>
      <c r="U92" s="88">
        <f t="shared" si="37"/>
        <v>-8.2396821140391513E-2</v>
      </c>
      <c r="V92" s="31">
        <v>40266</v>
      </c>
      <c r="W92" s="31">
        <v>39280</v>
      </c>
      <c r="X92" s="87">
        <f t="shared" si="38"/>
        <v>986</v>
      </c>
      <c r="Y92" s="88">
        <f t="shared" si="39"/>
        <v>2.510183299389002E-2</v>
      </c>
      <c r="Z92" s="31">
        <v>36988</v>
      </c>
      <c r="AA92" s="31">
        <v>38639</v>
      </c>
      <c r="AB92" s="87">
        <f t="shared" si="40"/>
        <v>-1651</v>
      </c>
      <c r="AC92" s="88">
        <f t="shared" si="41"/>
        <v>-4.2728849090297366E-2</v>
      </c>
      <c r="AD92" s="31">
        <v>38706</v>
      </c>
      <c r="AE92" s="31">
        <v>34065</v>
      </c>
      <c r="AF92" s="87">
        <f t="shared" si="42"/>
        <v>4641</v>
      </c>
      <c r="AG92" s="88">
        <f t="shared" si="43"/>
        <v>0.13623954205195948</v>
      </c>
      <c r="AH92" s="31">
        <v>40655</v>
      </c>
      <c r="AI92" s="31">
        <v>36813</v>
      </c>
      <c r="AJ92" s="87">
        <f t="shared" si="44"/>
        <v>3842</v>
      </c>
      <c r="AK92" s="88">
        <f t="shared" si="45"/>
        <v>0.10436530573438731</v>
      </c>
      <c r="AL92" s="97" t="s">
        <v>72</v>
      </c>
      <c r="AM92" s="97"/>
      <c r="AN92" s="97"/>
      <c r="AO92" s="97"/>
      <c r="AP92" s="97" t="s">
        <v>72</v>
      </c>
      <c r="AQ92" s="97"/>
      <c r="AR92" s="97"/>
      <c r="AS92" s="97"/>
      <c r="AT92" s="97" t="s">
        <v>72</v>
      </c>
      <c r="AU92" s="97"/>
      <c r="AV92" s="97"/>
      <c r="AW92" s="97"/>
      <c r="AX92" s="94">
        <f t="shared" si="52"/>
        <v>344272</v>
      </c>
      <c r="AY92" s="94">
        <f t="shared" si="52"/>
        <v>339661</v>
      </c>
      <c r="AZ92" s="96">
        <f t="shared" si="54"/>
        <v>4611</v>
      </c>
      <c r="BA92" s="67">
        <f t="shared" si="53"/>
        <v>1.3575300078607789E-2</v>
      </c>
    </row>
    <row r="93" spans="1:53" x14ac:dyDescent="0.25">
      <c r="A93" s="90" t="s">
        <v>70</v>
      </c>
      <c r="B93" s="86">
        <f t="shared" ref="B93:C93" si="65">SUM(B91:B92)</f>
        <v>45703</v>
      </c>
      <c r="C93" s="86">
        <f t="shared" si="65"/>
        <v>48178</v>
      </c>
      <c r="D93" s="91">
        <f t="shared" si="28"/>
        <v>-2475</v>
      </c>
      <c r="E93" s="92">
        <f t="shared" si="29"/>
        <v>-5.1371995516625843E-2</v>
      </c>
      <c r="F93" s="86">
        <f t="shared" ref="F93:AZ93" si="66">SUM(F91:F92)</f>
        <v>46330</v>
      </c>
      <c r="G93" s="86">
        <f t="shared" si="66"/>
        <v>48623</v>
      </c>
      <c r="H93" s="86">
        <f t="shared" si="66"/>
        <v>-2293</v>
      </c>
      <c r="I93" s="92">
        <f t="shared" si="31"/>
        <v>-4.7158752030931866E-2</v>
      </c>
      <c r="J93" s="86">
        <f t="shared" si="66"/>
        <v>64291</v>
      </c>
      <c r="K93" s="86">
        <f t="shared" si="66"/>
        <v>65031</v>
      </c>
      <c r="L93" s="86">
        <f t="shared" si="66"/>
        <v>-740</v>
      </c>
      <c r="M93" s="92">
        <f t="shared" si="33"/>
        <v>-1.1379188387076933E-2</v>
      </c>
      <c r="N93" s="86">
        <f t="shared" si="66"/>
        <v>87782</v>
      </c>
      <c r="O93" s="86">
        <f t="shared" si="66"/>
        <v>87698</v>
      </c>
      <c r="P93" s="86">
        <f t="shared" si="66"/>
        <v>84</v>
      </c>
      <c r="Q93" s="92">
        <f t="shared" si="35"/>
        <v>9.5783256174599189E-4</v>
      </c>
      <c r="R93" s="86">
        <f t="shared" si="66"/>
        <v>82878</v>
      </c>
      <c r="S93" s="86">
        <f t="shared" si="66"/>
        <v>88674</v>
      </c>
      <c r="T93" s="86">
        <f t="shared" si="66"/>
        <v>-5796</v>
      </c>
      <c r="U93" s="92">
        <f t="shared" si="37"/>
        <v>-6.53630150889776E-2</v>
      </c>
      <c r="V93" s="86">
        <f t="shared" si="66"/>
        <v>91137</v>
      </c>
      <c r="W93" s="86">
        <f t="shared" si="66"/>
        <v>89596</v>
      </c>
      <c r="X93" s="86">
        <f t="shared" si="66"/>
        <v>1541</v>
      </c>
      <c r="Y93" s="92">
        <f t="shared" si="39"/>
        <v>1.7199428545917227E-2</v>
      </c>
      <c r="Z93" s="86">
        <f t="shared" si="66"/>
        <v>105467</v>
      </c>
      <c r="AA93" s="86">
        <f t="shared" si="66"/>
        <v>110756</v>
      </c>
      <c r="AB93" s="86">
        <f t="shared" si="66"/>
        <v>-5289</v>
      </c>
      <c r="AC93" s="92">
        <f t="shared" si="41"/>
        <v>-4.7753620571346023E-2</v>
      </c>
      <c r="AD93" s="86">
        <f t="shared" si="66"/>
        <v>115703</v>
      </c>
      <c r="AE93" s="86">
        <f t="shared" si="66"/>
        <v>109267</v>
      </c>
      <c r="AF93" s="86">
        <f t="shared" si="66"/>
        <v>6436</v>
      </c>
      <c r="AG93" s="92">
        <f t="shared" si="43"/>
        <v>5.8901589683985102E-2</v>
      </c>
      <c r="AH93" s="86">
        <f t="shared" si="66"/>
        <v>90400</v>
      </c>
      <c r="AI93" s="86">
        <f t="shared" si="66"/>
        <v>81921</v>
      </c>
      <c r="AJ93" s="86">
        <f t="shared" si="66"/>
        <v>8479</v>
      </c>
      <c r="AK93" s="92">
        <f t="shared" si="45"/>
        <v>0.10350215451471539</v>
      </c>
      <c r="AL93" s="86">
        <f t="shared" si="66"/>
        <v>0</v>
      </c>
      <c r="AM93" s="86">
        <f t="shared" si="66"/>
        <v>0</v>
      </c>
      <c r="AN93" s="86">
        <f t="shared" si="66"/>
        <v>0</v>
      </c>
      <c r="AO93" s="86">
        <f t="shared" si="66"/>
        <v>0</v>
      </c>
      <c r="AP93" s="86">
        <f t="shared" si="66"/>
        <v>0</v>
      </c>
      <c r="AQ93" s="86">
        <f t="shared" si="66"/>
        <v>0</v>
      </c>
      <c r="AR93" s="86">
        <f t="shared" si="66"/>
        <v>0</v>
      </c>
      <c r="AS93" s="86">
        <f t="shared" si="66"/>
        <v>0</v>
      </c>
      <c r="AT93" s="86">
        <f t="shared" si="66"/>
        <v>0</v>
      </c>
      <c r="AU93" s="86">
        <f t="shared" si="66"/>
        <v>0</v>
      </c>
      <c r="AV93" s="86">
        <f t="shared" si="66"/>
        <v>0</v>
      </c>
      <c r="AW93" s="86">
        <f t="shared" si="66"/>
        <v>0</v>
      </c>
      <c r="AX93" s="86">
        <f t="shared" si="66"/>
        <v>729691</v>
      </c>
      <c r="AY93" s="86">
        <f t="shared" si="66"/>
        <v>729744</v>
      </c>
      <c r="AZ93" s="86">
        <f t="shared" si="66"/>
        <v>-53</v>
      </c>
      <c r="BA93" s="93">
        <f t="shared" si="53"/>
        <v>-7.2628209344646893E-5</v>
      </c>
    </row>
    <row r="94" spans="1:53" x14ac:dyDescent="0.25">
      <c r="A94" s="4"/>
      <c r="B94" s="4"/>
      <c r="C94" s="4"/>
      <c r="D94" s="4"/>
      <c r="E94" s="52"/>
      <c r="F94" s="4"/>
      <c r="G94" s="4"/>
      <c r="H94" s="4"/>
      <c r="I94" s="52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56"/>
      <c r="AZ94" t="s">
        <v>72</v>
      </c>
    </row>
    <row r="95" spans="1:53" x14ac:dyDescent="0.25">
      <c r="A95" s="4"/>
      <c r="B95" s="4"/>
      <c r="C95" s="4"/>
      <c r="D95" s="4"/>
      <c r="E95" s="52"/>
      <c r="F95" s="4"/>
      <c r="G95" s="4"/>
      <c r="H95" s="4"/>
      <c r="I95" s="52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56"/>
      <c r="AZ95" t="s">
        <v>72</v>
      </c>
    </row>
    <row r="96" spans="1:53" x14ac:dyDescent="0.25">
      <c r="A96" s="5"/>
      <c r="B96" s="7" t="s">
        <v>0</v>
      </c>
      <c r="C96" s="120" t="s">
        <v>72</v>
      </c>
      <c r="D96" s="7"/>
      <c r="E96" s="24"/>
      <c r="F96" s="7" t="s">
        <v>1</v>
      </c>
      <c r="G96" s="7"/>
      <c r="H96" s="7"/>
      <c r="I96" s="24"/>
      <c r="J96" s="7" t="s">
        <v>2</v>
      </c>
      <c r="K96" s="7"/>
      <c r="L96" s="7"/>
      <c r="M96" s="7"/>
      <c r="N96" s="7" t="s">
        <v>3</v>
      </c>
      <c r="O96" s="7"/>
      <c r="P96" s="7"/>
      <c r="Q96" s="7"/>
      <c r="R96" s="7" t="s">
        <v>4</v>
      </c>
      <c r="S96" s="7"/>
      <c r="T96" s="7"/>
      <c r="U96" s="7"/>
      <c r="V96" s="7" t="s">
        <v>5</v>
      </c>
      <c r="W96" s="7"/>
      <c r="X96" s="7"/>
      <c r="Y96" s="7"/>
      <c r="Z96" s="7" t="s">
        <v>6</v>
      </c>
      <c r="AA96" s="7"/>
      <c r="AB96" s="7"/>
      <c r="AC96" s="7"/>
      <c r="AD96" s="7" t="s">
        <v>7</v>
      </c>
      <c r="AE96" s="7"/>
      <c r="AF96" s="7"/>
      <c r="AG96" s="7"/>
      <c r="AH96" s="7" t="s">
        <v>8</v>
      </c>
      <c r="AI96" s="7"/>
      <c r="AJ96" s="7"/>
      <c r="AK96" s="7"/>
      <c r="AL96" s="7" t="s">
        <v>9</v>
      </c>
      <c r="AM96" s="7"/>
      <c r="AN96" s="7"/>
      <c r="AO96" s="7"/>
      <c r="AP96" s="7" t="s">
        <v>10</v>
      </c>
      <c r="AQ96" s="7"/>
      <c r="AR96" s="7"/>
      <c r="AS96" s="7"/>
      <c r="AT96" s="7" t="s">
        <v>11</v>
      </c>
      <c r="AU96" s="7"/>
      <c r="AV96" s="7"/>
      <c r="AW96" s="7"/>
      <c r="AX96" s="59"/>
      <c r="AY96" s="7" t="s">
        <v>72</v>
      </c>
      <c r="AZ96" s="8" t="s">
        <v>72</v>
      </c>
      <c r="BA96" s="24" t="s">
        <v>72</v>
      </c>
    </row>
    <row r="97" spans="1:53" x14ac:dyDescent="0.25">
      <c r="A97" s="110" t="s">
        <v>28</v>
      </c>
      <c r="B97" s="125">
        <v>31018</v>
      </c>
      <c r="C97" s="122"/>
      <c r="D97" s="121"/>
      <c r="E97" s="123"/>
      <c r="F97" s="121">
        <v>31175</v>
      </c>
      <c r="G97" s="121"/>
      <c r="H97" s="121"/>
      <c r="I97" s="123"/>
      <c r="J97" s="121">
        <v>42169</v>
      </c>
      <c r="K97" s="121"/>
      <c r="L97" s="121"/>
      <c r="M97" s="121"/>
      <c r="N97" s="121">
        <v>45654</v>
      </c>
      <c r="O97" s="121"/>
      <c r="P97" s="121"/>
      <c r="Q97" s="121"/>
      <c r="R97" s="121">
        <v>37641</v>
      </c>
      <c r="S97" s="121"/>
      <c r="T97" s="121"/>
      <c r="U97" s="121"/>
      <c r="V97" s="121">
        <v>40266</v>
      </c>
      <c r="W97" s="121"/>
      <c r="X97" s="121"/>
      <c r="Y97" s="121"/>
      <c r="Z97" s="121">
        <v>36950</v>
      </c>
      <c r="AA97" s="121"/>
      <c r="AB97" s="121"/>
      <c r="AC97" s="121"/>
      <c r="AD97" s="121">
        <v>38661</v>
      </c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4"/>
      <c r="AY97" s="121"/>
      <c r="AZ97" s="37"/>
      <c r="BA97" s="123"/>
    </row>
    <row r="98" spans="1:53" x14ac:dyDescent="0.25">
      <c r="A98" s="11" t="s">
        <v>47</v>
      </c>
      <c r="B98" s="13">
        <f t="shared" ref="B98:AT98" si="67">B63</f>
        <v>8533</v>
      </c>
      <c r="C98" s="13" t="s">
        <v>72</v>
      </c>
      <c r="D98" s="13"/>
      <c r="E98" s="50"/>
      <c r="F98" s="13">
        <f t="shared" si="67"/>
        <v>8974</v>
      </c>
      <c r="G98" s="13"/>
      <c r="H98" s="13"/>
      <c r="I98" s="50"/>
      <c r="J98" s="12">
        <f t="shared" si="67"/>
        <v>14237</v>
      </c>
      <c r="K98" s="12"/>
      <c r="L98" s="12"/>
      <c r="M98" s="12"/>
      <c r="N98" s="12">
        <f t="shared" si="67"/>
        <v>28107</v>
      </c>
      <c r="O98" s="12"/>
      <c r="P98" s="12"/>
      <c r="Q98" s="12"/>
      <c r="R98" s="12">
        <f t="shared" si="67"/>
        <v>29471</v>
      </c>
      <c r="S98" s="12"/>
      <c r="T98" s="12"/>
      <c r="U98" s="12"/>
      <c r="V98" s="12">
        <f t="shared" si="67"/>
        <v>32015</v>
      </c>
      <c r="W98" s="12"/>
      <c r="X98" s="12"/>
      <c r="Y98" s="12"/>
      <c r="Z98" s="12">
        <f t="shared" si="67"/>
        <v>47973</v>
      </c>
      <c r="AA98" s="12"/>
      <c r="AB98" s="12"/>
      <c r="AC98" s="12"/>
      <c r="AD98" s="12">
        <f t="shared" si="67"/>
        <v>58201</v>
      </c>
      <c r="AE98" s="12"/>
      <c r="AF98" s="12"/>
      <c r="AG98" s="12"/>
      <c r="AH98" s="12">
        <f t="shared" si="67"/>
        <v>32166</v>
      </c>
      <c r="AI98" s="12"/>
      <c r="AJ98" s="12"/>
      <c r="AK98" s="12"/>
      <c r="AL98" s="12">
        <f t="shared" si="67"/>
        <v>0</v>
      </c>
      <c r="AM98" s="12"/>
      <c r="AN98" s="12"/>
      <c r="AO98" s="12"/>
      <c r="AP98" s="12">
        <f t="shared" si="67"/>
        <v>0</v>
      </c>
      <c r="AQ98" s="12"/>
      <c r="AR98" s="12"/>
      <c r="AS98" s="12"/>
      <c r="AT98" s="12">
        <f t="shared" si="67"/>
        <v>0</v>
      </c>
      <c r="AU98" s="12"/>
      <c r="AV98" s="12"/>
      <c r="AW98" s="12"/>
      <c r="AX98" s="63"/>
      <c r="AY98" s="12" t="s">
        <v>72</v>
      </c>
      <c r="AZ98" s="37" t="s">
        <v>72</v>
      </c>
      <c r="BA98" s="14" t="s">
        <v>72</v>
      </c>
    </row>
    <row r="99" spans="1:53" x14ac:dyDescent="0.25">
      <c r="A99" s="11" t="s">
        <v>53</v>
      </c>
      <c r="B99" s="13">
        <f t="shared" ref="B99:AT99" si="68">B71</f>
        <v>2474</v>
      </c>
      <c r="C99" s="13"/>
      <c r="D99" s="13"/>
      <c r="E99" s="50"/>
      <c r="F99" s="13">
        <f t="shared" si="68"/>
        <v>2108</v>
      </c>
      <c r="G99" s="13"/>
      <c r="H99" s="13"/>
      <c r="I99" s="50"/>
      <c r="J99" s="13">
        <f t="shared" si="68"/>
        <v>3601</v>
      </c>
      <c r="K99" s="13"/>
      <c r="L99" s="13"/>
      <c r="M99" s="13"/>
      <c r="N99" s="13">
        <f t="shared" si="68"/>
        <v>7259</v>
      </c>
      <c r="O99" s="13"/>
      <c r="P99" s="13"/>
      <c r="Q99" s="13"/>
      <c r="R99" s="13">
        <f t="shared" si="68"/>
        <v>8137</v>
      </c>
      <c r="S99" s="13"/>
      <c r="T99" s="13"/>
      <c r="U99" s="13"/>
      <c r="V99" s="13">
        <f t="shared" si="68"/>
        <v>9253</v>
      </c>
      <c r="W99" s="13"/>
      <c r="X99" s="13"/>
      <c r="Y99" s="13"/>
      <c r="Z99" s="13">
        <f t="shared" si="68"/>
        <v>9015</v>
      </c>
      <c r="AA99" s="13"/>
      <c r="AB99" s="13"/>
      <c r="AC99" s="13"/>
      <c r="AD99" s="13">
        <f t="shared" si="68"/>
        <v>7820</v>
      </c>
      <c r="AE99" s="13"/>
      <c r="AF99" s="13"/>
      <c r="AG99" s="13"/>
      <c r="AH99" s="13">
        <f t="shared" si="68"/>
        <v>8352</v>
      </c>
      <c r="AI99" s="13"/>
      <c r="AJ99" s="13"/>
      <c r="AK99" s="13"/>
      <c r="AL99" s="13">
        <f t="shared" si="68"/>
        <v>0</v>
      </c>
      <c r="AM99" s="13"/>
      <c r="AN99" s="13"/>
      <c r="AO99" s="13"/>
      <c r="AP99" s="13">
        <f t="shared" si="68"/>
        <v>0</v>
      </c>
      <c r="AQ99" s="13"/>
      <c r="AR99" s="13"/>
      <c r="AS99" s="13"/>
      <c r="AT99" s="13">
        <f t="shared" si="68"/>
        <v>0</v>
      </c>
      <c r="AU99" s="13"/>
      <c r="AV99" s="13"/>
      <c r="AW99" s="13"/>
      <c r="AX99" s="63"/>
      <c r="AY99" s="13" t="s">
        <v>72</v>
      </c>
      <c r="AZ99" s="37" t="s">
        <v>72</v>
      </c>
      <c r="BA99" s="14" t="s">
        <v>72</v>
      </c>
    </row>
    <row r="100" spans="1:53" x14ac:dyDescent="0.25">
      <c r="A100" s="11" t="s">
        <v>60</v>
      </c>
      <c r="B100" s="13">
        <f>B79</f>
        <v>2606</v>
      </c>
      <c r="C100" s="13"/>
      <c r="D100" s="13"/>
      <c r="E100" s="50"/>
      <c r="F100" s="13">
        <f t="shared" ref="F100:Z100" si="69">F79</f>
        <v>3300</v>
      </c>
      <c r="G100" s="13"/>
      <c r="H100" s="13"/>
      <c r="I100" s="50"/>
      <c r="J100" s="13">
        <f t="shared" si="69"/>
        <v>3323</v>
      </c>
      <c r="K100" s="13"/>
      <c r="L100" s="13"/>
      <c r="M100" s="13"/>
      <c r="N100" s="13">
        <f t="shared" si="69"/>
        <v>4919</v>
      </c>
      <c r="O100" s="13"/>
      <c r="P100" s="13"/>
      <c r="Q100" s="13"/>
      <c r="R100" s="13">
        <f t="shared" si="69"/>
        <v>5484</v>
      </c>
      <c r="S100" s="13"/>
      <c r="T100" s="13"/>
      <c r="U100" s="13"/>
      <c r="V100" s="13">
        <f t="shared" si="69"/>
        <v>6484</v>
      </c>
      <c r="W100" s="13"/>
      <c r="X100" s="13"/>
      <c r="Y100" s="13"/>
      <c r="Z100" s="13">
        <f t="shared" si="69"/>
        <v>8444</v>
      </c>
      <c r="AA100" s="13"/>
      <c r="AB100" s="13"/>
      <c r="AC100" s="13"/>
      <c r="AD100" s="13">
        <f>AD79</f>
        <v>8080</v>
      </c>
      <c r="AE100" s="13"/>
      <c r="AF100" s="13"/>
      <c r="AG100" s="13"/>
      <c r="AH100" s="13">
        <f>AH79</f>
        <v>6192</v>
      </c>
      <c r="AI100" s="13"/>
      <c r="AJ100" s="13"/>
      <c r="AK100" s="13"/>
      <c r="AL100" s="13">
        <f>AL79</f>
        <v>0</v>
      </c>
      <c r="AM100" s="13"/>
      <c r="AN100" s="13"/>
      <c r="AO100" s="13"/>
      <c r="AP100" s="13">
        <f>AP79</f>
        <v>0</v>
      </c>
      <c r="AQ100" s="13"/>
      <c r="AR100" s="13"/>
      <c r="AS100" s="13"/>
      <c r="AT100" s="13">
        <f>AT79</f>
        <v>0</v>
      </c>
      <c r="AU100" s="13"/>
      <c r="AV100" s="13"/>
      <c r="AW100" s="13"/>
      <c r="AX100" s="63"/>
      <c r="AY100" s="13" t="s">
        <v>72</v>
      </c>
      <c r="AZ100" s="37" t="s">
        <v>72</v>
      </c>
      <c r="BA100" s="14" t="s">
        <v>72</v>
      </c>
    </row>
    <row r="101" spans="1:53" x14ac:dyDescent="0.25">
      <c r="A101" s="11" t="s">
        <v>63</v>
      </c>
      <c r="B101" s="13">
        <f>B84</f>
        <v>480</v>
      </c>
      <c r="C101" s="13"/>
      <c r="D101" s="13"/>
      <c r="E101" s="50"/>
      <c r="F101" s="13">
        <f t="shared" ref="F101:Z101" si="70">F84</f>
        <v>460</v>
      </c>
      <c r="G101" s="13"/>
      <c r="H101" s="13"/>
      <c r="I101" s="50"/>
      <c r="J101" s="13">
        <f t="shared" si="70"/>
        <v>624</v>
      </c>
      <c r="K101" s="13"/>
      <c r="L101" s="13"/>
      <c r="M101" s="13"/>
      <c r="N101" s="13">
        <f t="shared" si="70"/>
        <v>709</v>
      </c>
      <c r="O101" s="13"/>
      <c r="P101" s="13"/>
      <c r="Q101" s="13"/>
      <c r="R101" s="13">
        <f t="shared" si="70"/>
        <v>589</v>
      </c>
      <c r="S101" s="13"/>
      <c r="T101" s="13"/>
      <c r="U101" s="13"/>
      <c r="V101" s="13">
        <f t="shared" si="70"/>
        <v>1095</v>
      </c>
      <c r="W101" s="13"/>
      <c r="X101" s="13"/>
      <c r="Y101" s="13"/>
      <c r="Z101" s="13">
        <f t="shared" si="70"/>
        <v>1322</v>
      </c>
      <c r="AA101" s="13"/>
      <c r="AB101" s="13"/>
      <c r="AC101" s="13"/>
      <c r="AD101" s="13">
        <f>AD84</f>
        <v>1417</v>
      </c>
      <c r="AE101" s="13"/>
      <c r="AF101" s="13"/>
      <c r="AG101" s="13"/>
      <c r="AH101" s="13">
        <f>AH84</f>
        <v>1049</v>
      </c>
      <c r="AI101" s="13"/>
      <c r="AJ101" s="13"/>
      <c r="AK101" s="13"/>
      <c r="AL101" s="13">
        <f>AL84</f>
        <v>0</v>
      </c>
      <c r="AM101" s="13"/>
      <c r="AN101" s="13"/>
      <c r="AO101" s="13"/>
      <c r="AP101" s="13">
        <f>AP84</f>
        <v>0</v>
      </c>
      <c r="AQ101" s="13"/>
      <c r="AR101" s="13"/>
      <c r="AS101" s="13"/>
      <c r="AT101" s="13">
        <f>AT84</f>
        <v>0</v>
      </c>
      <c r="AU101" s="13"/>
      <c r="AV101" s="13"/>
      <c r="AW101" s="13"/>
      <c r="AX101" s="63"/>
      <c r="AY101" s="13" t="s">
        <v>72</v>
      </c>
      <c r="AZ101" s="37" t="s">
        <v>72</v>
      </c>
      <c r="BA101" s="14" t="s">
        <v>72</v>
      </c>
    </row>
    <row r="102" spans="1:53" x14ac:dyDescent="0.25">
      <c r="A102" s="11" t="s">
        <v>67</v>
      </c>
      <c r="B102" s="13">
        <f>B88</f>
        <v>427</v>
      </c>
      <c r="C102" s="13"/>
      <c r="D102" s="13"/>
      <c r="E102" s="50"/>
      <c r="F102" s="13">
        <f t="shared" ref="F102:Z102" si="71">F88</f>
        <v>287</v>
      </c>
      <c r="G102" s="13"/>
      <c r="H102" s="13"/>
      <c r="I102" s="50"/>
      <c r="J102" s="13">
        <f t="shared" si="71"/>
        <v>284</v>
      </c>
      <c r="K102" s="13"/>
      <c r="L102" s="13"/>
      <c r="M102" s="13"/>
      <c r="N102" s="13">
        <f t="shared" si="71"/>
        <v>887</v>
      </c>
      <c r="O102" s="13"/>
      <c r="P102" s="13"/>
      <c r="Q102" s="13"/>
      <c r="R102" s="13">
        <f t="shared" si="71"/>
        <v>1334</v>
      </c>
      <c r="S102" s="13"/>
      <c r="T102" s="13"/>
      <c r="U102" s="13"/>
      <c r="V102" s="13">
        <f t="shared" si="71"/>
        <v>1568</v>
      </c>
      <c r="W102" s="13"/>
      <c r="X102" s="13"/>
      <c r="Y102" s="13"/>
      <c r="Z102" s="13">
        <f t="shared" si="71"/>
        <v>1383</v>
      </c>
      <c r="AA102" s="13"/>
      <c r="AB102" s="13"/>
      <c r="AC102" s="13"/>
      <c r="AD102" s="13">
        <f>AD88</f>
        <v>1264</v>
      </c>
      <c r="AE102" s="13"/>
      <c r="AF102" s="13"/>
      <c r="AG102" s="13"/>
      <c r="AH102" s="13">
        <f>AH88</f>
        <v>1622</v>
      </c>
      <c r="AI102" s="13"/>
      <c r="AJ102" s="13"/>
      <c r="AK102" s="13"/>
      <c r="AL102" s="13">
        <f>AL88</f>
        <v>0</v>
      </c>
      <c r="AM102" s="13"/>
      <c r="AN102" s="13"/>
      <c r="AO102" s="13"/>
      <c r="AP102" s="13">
        <f>AP88</f>
        <v>0</v>
      </c>
      <c r="AQ102" s="13"/>
      <c r="AR102" s="13"/>
      <c r="AS102" s="13"/>
      <c r="AT102" s="13">
        <f>AT88</f>
        <v>0</v>
      </c>
      <c r="AU102" s="13"/>
      <c r="AV102" s="13"/>
      <c r="AW102" s="13"/>
      <c r="AX102" s="63"/>
      <c r="AY102" s="13" t="s">
        <v>72</v>
      </c>
      <c r="AZ102" s="37" t="s">
        <v>72</v>
      </c>
      <c r="BA102" s="14" t="s">
        <v>72</v>
      </c>
    </row>
    <row r="103" spans="1:53" x14ac:dyDescent="0.25">
      <c r="A103" s="11" t="s">
        <v>108</v>
      </c>
      <c r="B103" s="13" t="s">
        <v>72</v>
      </c>
      <c r="C103" s="13" t="s">
        <v>72</v>
      </c>
      <c r="D103" s="13"/>
      <c r="E103" s="50"/>
      <c r="F103" s="13" t="s">
        <v>72</v>
      </c>
      <c r="G103" s="13"/>
      <c r="H103" s="13"/>
      <c r="I103" s="50"/>
      <c r="J103" s="13" t="s">
        <v>72</v>
      </c>
      <c r="K103" s="13"/>
      <c r="L103" s="13"/>
      <c r="M103" s="13"/>
      <c r="N103" s="13" t="s">
        <v>72</v>
      </c>
      <c r="O103" s="13"/>
      <c r="P103" s="13"/>
      <c r="Q103" s="13"/>
      <c r="R103" s="13" t="s">
        <v>72</v>
      </c>
      <c r="S103" s="13"/>
      <c r="T103" s="13"/>
      <c r="U103" s="13"/>
      <c r="V103" s="13" t="s">
        <v>72</v>
      </c>
      <c r="W103" s="13"/>
      <c r="X103" s="13"/>
      <c r="Y103" s="13"/>
      <c r="Z103" s="13" t="s">
        <v>72</v>
      </c>
      <c r="AA103" s="13"/>
      <c r="AB103" s="13"/>
      <c r="AC103" s="13"/>
      <c r="AD103" s="13" t="s">
        <v>72</v>
      </c>
      <c r="AE103" s="13"/>
      <c r="AF103" s="13"/>
      <c r="AG103" s="13"/>
      <c r="AH103" s="13" t="s">
        <v>72</v>
      </c>
      <c r="AI103" s="13" t="s">
        <v>72</v>
      </c>
      <c r="AJ103" s="13" t="s">
        <v>72</v>
      </c>
      <c r="AK103" s="13"/>
      <c r="AL103" s="13" t="s">
        <v>72</v>
      </c>
      <c r="AM103" s="13"/>
      <c r="AN103" s="13"/>
      <c r="AO103" s="13"/>
      <c r="AP103" s="13" t="s">
        <v>72</v>
      </c>
      <c r="AQ103" s="13"/>
      <c r="AR103" s="13"/>
      <c r="AS103" s="13"/>
      <c r="AT103" s="13" t="s">
        <v>72</v>
      </c>
      <c r="AU103" s="13"/>
      <c r="AV103" s="13"/>
      <c r="AW103" s="13"/>
      <c r="AX103" s="63"/>
      <c r="AY103" s="13"/>
      <c r="AZ103" s="37" t="s">
        <v>72</v>
      </c>
      <c r="BA103" s="14"/>
    </row>
    <row r="104" spans="1:53" x14ac:dyDescent="0.25">
      <c r="A104" s="16" t="s">
        <v>71</v>
      </c>
      <c r="B104" s="18">
        <f>SUM(B97:B103)</f>
        <v>45538</v>
      </c>
      <c r="C104" s="18"/>
      <c r="D104" s="18"/>
      <c r="E104" s="51"/>
      <c r="F104" s="18">
        <f>SUM(F97:F103)</f>
        <v>46304</v>
      </c>
      <c r="G104" s="18"/>
      <c r="H104" s="18"/>
      <c r="I104" s="51"/>
      <c r="J104" s="17">
        <f>SUM(J97:J103)</f>
        <v>64238</v>
      </c>
      <c r="K104" s="17"/>
      <c r="L104" s="17"/>
      <c r="M104" s="17"/>
      <c r="N104" s="17">
        <f>SUM(N97:N103)</f>
        <v>87535</v>
      </c>
      <c r="O104" s="17"/>
      <c r="P104" s="17"/>
      <c r="Q104" s="17"/>
      <c r="R104" s="17">
        <f>SUM(R97:R103)</f>
        <v>82656</v>
      </c>
      <c r="S104" s="17"/>
      <c r="T104" s="17"/>
      <c r="U104" s="17"/>
      <c r="V104" s="17">
        <f>SUM(V97:V103)</f>
        <v>90681</v>
      </c>
      <c r="W104" s="17"/>
      <c r="X104" s="17"/>
      <c r="Y104" s="17"/>
      <c r="Z104" s="17">
        <f>SUM(Z97:Z103)</f>
        <v>105087</v>
      </c>
      <c r="AA104" s="17"/>
      <c r="AB104" s="17"/>
      <c r="AC104" s="17"/>
      <c r="AD104" s="17">
        <f>SUM(AD97:AD103)</f>
        <v>115443</v>
      </c>
      <c r="AE104" s="17"/>
      <c r="AF104" s="17"/>
      <c r="AG104" s="17"/>
      <c r="AH104" s="17">
        <f>SUM(AH97:AH103)</f>
        <v>49381</v>
      </c>
      <c r="AI104" s="17"/>
      <c r="AJ104" s="17"/>
      <c r="AK104" s="17"/>
      <c r="AL104" s="17">
        <f>SUM(AL97:AL103)</f>
        <v>0</v>
      </c>
      <c r="AM104" s="17"/>
      <c r="AN104" s="17"/>
      <c r="AO104" s="17"/>
      <c r="AP104" s="17">
        <f>SUM(AP97:AP103)</f>
        <v>0</v>
      </c>
      <c r="AQ104" s="17"/>
      <c r="AR104" s="17"/>
      <c r="AS104" s="17"/>
      <c r="AT104" s="17">
        <f>SUM(AT97:AT103)</f>
        <v>0</v>
      </c>
      <c r="AU104" s="17"/>
      <c r="AV104" s="17"/>
      <c r="AW104" s="17"/>
      <c r="AX104" s="62"/>
      <c r="AY104" s="17" t="s">
        <v>72</v>
      </c>
      <c r="AZ104" s="36" t="s">
        <v>72</v>
      </c>
      <c r="BA104" s="19" t="s">
        <v>72</v>
      </c>
    </row>
    <row r="105" spans="1:53" x14ac:dyDescent="0.25">
      <c r="BA105" s="89" t="s">
        <v>72</v>
      </c>
    </row>
    <row r="107" spans="1:53" x14ac:dyDescent="0.25">
      <c r="A107" t="s">
        <v>28</v>
      </c>
      <c r="B107">
        <v>344272</v>
      </c>
    </row>
    <row r="108" spans="1:53" x14ac:dyDescent="0.25">
      <c r="A108" t="s">
        <v>22</v>
      </c>
      <c r="B108">
        <v>47425</v>
      </c>
    </row>
    <row r="109" spans="1:53" x14ac:dyDescent="0.25">
      <c r="A109" t="s">
        <v>23</v>
      </c>
      <c r="B109">
        <v>35497</v>
      </c>
    </row>
    <row r="110" spans="1:53" x14ac:dyDescent="0.25">
      <c r="A110" t="s">
        <v>38</v>
      </c>
      <c r="B110">
        <v>26716</v>
      </c>
    </row>
    <row r="111" spans="1:53" x14ac:dyDescent="0.25">
      <c r="A111" t="s">
        <v>82</v>
      </c>
      <c r="B111">
        <v>24750</v>
      </c>
    </row>
    <row r="112" spans="1:53" x14ac:dyDescent="0.25">
      <c r="A112" t="s">
        <v>46</v>
      </c>
      <c r="B112">
        <v>23217</v>
      </c>
    </row>
    <row r="113" spans="1:25" x14ac:dyDescent="0.25">
      <c r="A113" t="s">
        <v>54</v>
      </c>
      <c r="B113">
        <v>20688</v>
      </c>
    </row>
    <row r="114" spans="1:25" x14ac:dyDescent="0.25">
      <c r="A114" t="s">
        <v>43</v>
      </c>
      <c r="B114">
        <v>19675</v>
      </c>
    </row>
    <row r="115" spans="1:25" x14ac:dyDescent="0.25">
      <c r="A115" t="s">
        <v>81</v>
      </c>
      <c r="B115">
        <v>17050</v>
      </c>
      <c r="F115" s="138" t="s">
        <v>72</v>
      </c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26"/>
      <c r="X115" s="126"/>
      <c r="Y115" s="126"/>
    </row>
    <row r="116" spans="1:25" x14ac:dyDescent="0.25">
      <c r="A116" t="s">
        <v>33</v>
      </c>
      <c r="B116">
        <v>11430</v>
      </c>
    </row>
  </sheetData>
  <mergeCells count="13">
    <mergeCell ref="F115:V115"/>
    <mergeCell ref="Z3:AC3"/>
    <mergeCell ref="AD3:AG3"/>
    <mergeCell ref="AH3:AK3"/>
    <mergeCell ref="AL3:AO3"/>
    <mergeCell ref="AP3:AS3"/>
    <mergeCell ref="AT3:AW3"/>
    <mergeCell ref="B3:E3"/>
    <mergeCell ref="F3:I3"/>
    <mergeCell ref="J3:M3"/>
    <mergeCell ref="N3:Q3"/>
    <mergeCell ref="R3:U3"/>
    <mergeCell ref="V3:Y3"/>
  </mergeCells>
  <pageMargins left="0.7" right="0.7" top="0.75" bottom="0.75" header="0.3" footer="0.3"/>
  <pageSetup paperSize="8" scale="97" orientation="landscape" r:id="rId1"/>
  <rowBreaks count="1" manualBreakCount="1"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2018</vt:lpstr>
      <vt:lpstr>comp 2018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2020-02-11T17:10:26Z</dcterms:modified>
</cp:coreProperties>
</file>