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filterPrivacy="1"/>
  <xr:revisionPtr revIDLastSave="0" documentId="13_ncr:1_{E399E00A-6ECB-4D74-9E8B-9A6F7A805DA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18" sheetId="2" r:id="rId1"/>
    <sheet name="Foglio1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04" i="2" l="1"/>
  <c r="L104" i="2"/>
  <c r="B104" i="2"/>
  <c r="P102" i="2"/>
  <c r="C28" i="2"/>
  <c r="C63" i="2"/>
  <c r="C98" i="2" s="1"/>
  <c r="C71" i="2"/>
  <c r="C79" i="2"/>
  <c r="C100" i="2" s="1"/>
  <c r="C84" i="2"/>
  <c r="C101" i="2" s="1"/>
  <c r="C88" i="2"/>
  <c r="C93" i="2"/>
  <c r="C99" i="2"/>
  <c r="O93" i="2"/>
  <c r="O90" i="2"/>
  <c r="C90" i="2" l="1"/>
  <c r="C102" i="2"/>
  <c r="C104" i="2" s="1"/>
  <c r="K103" i="2" l="1"/>
  <c r="N103" i="2" l="1"/>
  <c r="Q103" i="2" l="1"/>
  <c r="P103" i="2"/>
  <c r="J28" i="2" l="1"/>
  <c r="N92" i="2" l="1"/>
  <c r="N91" i="2"/>
  <c r="P91" i="2" l="1"/>
  <c r="Q91" i="2"/>
  <c r="P92" i="2"/>
  <c r="Q92" i="2"/>
  <c r="N93" i="2"/>
  <c r="N89" i="2"/>
  <c r="N87" i="2"/>
  <c r="N86" i="2"/>
  <c r="N85" i="2"/>
  <c r="N83" i="2"/>
  <c r="N82" i="2"/>
  <c r="N81" i="2"/>
  <c r="N80" i="2"/>
  <c r="N78" i="2"/>
  <c r="N77" i="2"/>
  <c r="N76" i="2"/>
  <c r="N75" i="2"/>
  <c r="N74" i="2"/>
  <c r="N73" i="2"/>
  <c r="N72" i="2"/>
  <c r="N70" i="2"/>
  <c r="N69" i="2"/>
  <c r="N68" i="2"/>
  <c r="N67" i="2"/>
  <c r="N66" i="2"/>
  <c r="N65" i="2"/>
  <c r="N64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M93" i="2"/>
  <c r="M63" i="2"/>
  <c r="M28" i="2"/>
  <c r="L93" i="2"/>
  <c r="L79" i="2"/>
  <c r="K93" i="2"/>
  <c r="K63" i="2"/>
  <c r="J93" i="2"/>
  <c r="J63" i="2"/>
  <c r="I93" i="2"/>
  <c r="I88" i="2"/>
  <c r="I84" i="2"/>
  <c r="I79" i="2"/>
  <c r="I71" i="2"/>
  <c r="I63" i="2"/>
  <c r="Q9" i="2" l="1"/>
  <c r="P9" i="2"/>
  <c r="P13" i="2"/>
  <c r="Q13" i="2"/>
  <c r="Q17" i="2"/>
  <c r="P17" i="2"/>
  <c r="Q21" i="2"/>
  <c r="P21" i="2"/>
  <c r="P25" i="2"/>
  <c r="Q25" i="2"/>
  <c r="Q30" i="2"/>
  <c r="P30" i="2"/>
  <c r="Q34" i="2"/>
  <c r="P34" i="2"/>
  <c r="Q38" i="2"/>
  <c r="P38" i="2"/>
  <c r="Q42" i="2"/>
  <c r="P42" i="2"/>
  <c r="Q46" i="2"/>
  <c r="P46" i="2"/>
  <c r="Q50" i="2"/>
  <c r="P50" i="2"/>
  <c r="Q54" i="2"/>
  <c r="P54" i="2"/>
  <c r="Q58" i="2"/>
  <c r="P58" i="2"/>
  <c r="Q62" i="2"/>
  <c r="P62" i="2"/>
  <c r="P67" i="2"/>
  <c r="Q67" i="2"/>
  <c r="P72" i="2"/>
  <c r="Q72" i="2"/>
  <c r="P76" i="2"/>
  <c r="Q76" i="2"/>
  <c r="Q81" i="2"/>
  <c r="P81" i="2"/>
  <c r="Q86" i="2"/>
  <c r="P86" i="2"/>
  <c r="Q10" i="2"/>
  <c r="P10" i="2"/>
  <c r="Q14" i="2"/>
  <c r="P14" i="2"/>
  <c r="Q18" i="2"/>
  <c r="P18" i="2"/>
  <c r="Q22" i="2"/>
  <c r="P22" i="2"/>
  <c r="Q26" i="2"/>
  <c r="P26" i="2"/>
  <c r="Q31" i="2"/>
  <c r="P31" i="2"/>
  <c r="P35" i="2"/>
  <c r="Q35" i="2"/>
  <c r="P39" i="2"/>
  <c r="Q39" i="2"/>
  <c r="P43" i="2"/>
  <c r="Q43" i="2"/>
  <c r="Q47" i="2"/>
  <c r="P47" i="2"/>
  <c r="P51" i="2"/>
  <c r="Q51" i="2"/>
  <c r="P55" i="2"/>
  <c r="Q55" i="2"/>
  <c r="P59" i="2"/>
  <c r="Q59" i="2"/>
  <c r="P64" i="2"/>
  <c r="Q64" i="2"/>
  <c r="P68" i="2"/>
  <c r="Q68" i="2"/>
  <c r="P73" i="2"/>
  <c r="Q73" i="2"/>
  <c r="Q77" i="2"/>
  <c r="P77" i="2"/>
  <c r="Q82" i="2"/>
  <c r="P82" i="2"/>
  <c r="Q87" i="2"/>
  <c r="P87" i="2"/>
  <c r="P7" i="2"/>
  <c r="Q7" i="2"/>
  <c r="P11" i="2"/>
  <c r="Q11" i="2"/>
  <c r="P15" i="2"/>
  <c r="Q15" i="2"/>
  <c r="Q19" i="2"/>
  <c r="P19" i="2"/>
  <c r="P23" i="2"/>
  <c r="Q23" i="2"/>
  <c r="P27" i="2"/>
  <c r="Q27" i="2"/>
  <c r="P32" i="2"/>
  <c r="Q32" i="2"/>
  <c r="P36" i="2"/>
  <c r="Q36" i="2"/>
  <c r="P40" i="2"/>
  <c r="Q40" i="2"/>
  <c r="P44" i="2"/>
  <c r="Q44" i="2"/>
  <c r="P48" i="2"/>
  <c r="Q48" i="2"/>
  <c r="P52" i="2"/>
  <c r="Q52" i="2"/>
  <c r="P56" i="2"/>
  <c r="Q56" i="2"/>
  <c r="P60" i="2"/>
  <c r="Q60" i="2"/>
  <c r="Q65" i="2"/>
  <c r="P65" i="2"/>
  <c r="Q69" i="2"/>
  <c r="P69" i="2"/>
  <c r="Q74" i="2"/>
  <c r="P74" i="2"/>
  <c r="Q78" i="2"/>
  <c r="P78" i="2"/>
  <c r="P83" i="2"/>
  <c r="Q83" i="2"/>
  <c r="Q89" i="2"/>
  <c r="P89" i="2"/>
  <c r="P8" i="2"/>
  <c r="Q8" i="2"/>
  <c r="P12" i="2"/>
  <c r="Q12" i="2"/>
  <c r="P16" i="2"/>
  <c r="Q16" i="2"/>
  <c r="P20" i="2"/>
  <c r="Q20" i="2"/>
  <c r="P24" i="2"/>
  <c r="Q24" i="2"/>
  <c r="Q29" i="2"/>
  <c r="P29" i="2"/>
  <c r="Q33" i="2"/>
  <c r="P33" i="2"/>
  <c r="Q37" i="2"/>
  <c r="P37" i="2"/>
  <c r="P41" i="2"/>
  <c r="Q41" i="2"/>
  <c r="Q45" i="2"/>
  <c r="P45" i="2"/>
  <c r="Q49" i="2"/>
  <c r="P49" i="2"/>
  <c r="P53" i="2"/>
  <c r="Q53" i="2"/>
  <c r="Q57" i="2"/>
  <c r="P57" i="2"/>
  <c r="P61" i="2"/>
  <c r="Q61" i="2"/>
  <c r="Q66" i="2"/>
  <c r="P66" i="2"/>
  <c r="Q70" i="2"/>
  <c r="P70" i="2"/>
  <c r="Q75" i="2"/>
  <c r="P75" i="2"/>
  <c r="P80" i="2"/>
  <c r="Q80" i="2"/>
  <c r="P85" i="2"/>
  <c r="Q85" i="2"/>
  <c r="Q93" i="2"/>
  <c r="P93" i="2"/>
  <c r="I90" i="2"/>
  <c r="H88" i="2"/>
  <c r="H84" i="2"/>
  <c r="H79" i="2"/>
  <c r="H71" i="2"/>
  <c r="H63" i="2"/>
  <c r="G88" i="2"/>
  <c r="G84" i="2"/>
  <c r="G79" i="2"/>
  <c r="G71" i="2"/>
  <c r="G63" i="2"/>
  <c r="G93" i="2"/>
  <c r="F93" i="2"/>
  <c r="F88" i="2"/>
  <c r="E88" i="2"/>
  <c r="F84" i="2"/>
  <c r="E84" i="2"/>
  <c r="F79" i="2"/>
  <c r="F71" i="2"/>
  <c r="E71" i="2"/>
  <c r="F63" i="2"/>
  <c r="D93" i="2"/>
  <c r="B93" i="2"/>
  <c r="E93" i="2"/>
  <c r="D88" i="2"/>
  <c r="D84" i="2"/>
  <c r="E79" i="2"/>
  <c r="E63" i="2"/>
  <c r="D79" i="2"/>
  <c r="D71" i="2"/>
  <c r="D63" i="2"/>
  <c r="B84" i="2"/>
  <c r="H28" i="2"/>
  <c r="F28" i="2"/>
  <c r="E28" i="2"/>
  <c r="D28" i="2"/>
  <c r="B28" i="2"/>
  <c r="F90" i="2" l="1"/>
  <c r="H90" i="2"/>
  <c r="D90" i="2"/>
  <c r="M88" i="2" l="1"/>
  <c r="M84" i="2"/>
  <c r="M79" i="2"/>
  <c r="M71" i="2"/>
  <c r="M90" i="2" l="1"/>
  <c r="L88" i="2"/>
  <c r="L84" i="2"/>
  <c r="L71" i="2"/>
  <c r="L63" i="2"/>
  <c r="L28" i="2"/>
  <c r="L90" i="2" l="1"/>
  <c r="K88" i="2"/>
  <c r="K84" i="2"/>
  <c r="K79" i="2"/>
  <c r="K71" i="2"/>
  <c r="K28" i="2"/>
  <c r="N97" i="2" l="1"/>
  <c r="K90" i="2"/>
  <c r="J88" i="2"/>
  <c r="J84" i="2"/>
  <c r="N84" i="2" s="1"/>
  <c r="J79" i="2"/>
  <c r="J71" i="2"/>
  <c r="P84" i="2" l="1"/>
  <c r="Q84" i="2"/>
  <c r="P97" i="2"/>
  <c r="Q97" i="2"/>
  <c r="J90" i="2"/>
  <c r="I28" i="2"/>
  <c r="H93" i="2" l="1"/>
  <c r="G90" i="2" l="1"/>
  <c r="G28" i="2" l="1"/>
  <c r="N28" i="2" s="1"/>
  <c r="P28" i="2" l="1"/>
  <c r="Q28" i="2"/>
  <c r="E90" i="2" l="1"/>
  <c r="B79" i="2" l="1"/>
  <c r="N79" i="2" s="1"/>
  <c r="B63" i="2"/>
  <c r="N63" i="2" s="1"/>
  <c r="P79" i="2" l="1"/>
  <c r="Q79" i="2"/>
  <c r="Q63" i="2"/>
  <c r="P63" i="2"/>
  <c r="B88" i="2"/>
  <c r="N88" i="2" s="1"/>
  <c r="B101" i="2"/>
  <c r="B100" i="2"/>
  <c r="B71" i="2"/>
  <c r="N71" i="2" s="1"/>
  <c r="B98" i="2"/>
  <c r="M102" i="2"/>
  <c r="L102" i="2"/>
  <c r="K102" i="2"/>
  <c r="J102" i="2"/>
  <c r="I102" i="2"/>
  <c r="H102" i="2"/>
  <c r="G102" i="2"/>
  <c r="F102" i="2"/>
  <c r="E102" i="2"/>
  <c r="D102" i="2"/>
  <c r="M101" i="2"/>
  <c r="L101" i="2"/>
  <c r="K101" i="2"/>
  <c r="J101" i="2"/>
  <c r="I101" i="2"/>
  <c r="H101" i="2"/>
  <c r="G101" i="2"/>
  <c r="F101" i="2"/>
  <c r="E101" i="2"/>
  <c r="D101" i="2"/>
  <c r="M100" i="2"/>
  <c r="L100" i="2"/>
  <c r="K100" i="2"/>
  <c r="J100" i="2"/>
  <c r="I100" i="2"/>
  <c r="H100" i="2"/>
  <c r="G100" i="2"/>
  <c r="F100" i="2"/>
  <c r="E100" i="2"/>
  <c r="D100" i="2"/>
  <c r="M99" i="2"/>
  <c r="L99" i="2"/>
  <c r="K99" i="2"/>
  <c r="J99" i="2"/>
  <c r="I99" i="2"/>
  <c r="H99" i="2"/>
  <c r="G99" i="2"/>
  <c r="F99" i="2"/>
  <c r="E99" i="2"/>
  <c r="D99" i="2"/>
  <c r="M98" i="2"/>
  <c r="L98" i="2"/>
  <c r="K98" i="2"/>
  <c r="J98" i="2"/>
  <c r="I98" i="2"/>
  <c r="H98" i="2"/>
  <c r="G98" i="2"/>
  <c r="F98" i="2"/>
  <c r="E98" i="2"/>
  <c r="D98" i="2"/>
  <c r="P71" i="2" l="1"/>
  <c r="Q71" i="2"/>
  <c r="P88" i="2"/>
  <c r="Q88" i="2"/>
  <c r="N101" i="2"/>
  <c r="K104" i="2"/>
  <c r="J104" i="2"/>
  <c r="E104" i="2"/>
  <c r="I104" i="2"/>
  <c r="N100" i="2"/>
  <c r="F104" i="2"/>
  <c r="G104" i="2"/>
  <c r="D104" i="2"/>
  <c r="H104" i="2"/>
  <c r="N98" i="2"/>
  <c r="B102" i="2"/>
  <c r="N102" i="2" s="1"/>
  <c r="Q102" i="2" s="1"/>
  <c r="B90" i="2"/>
  <c r="N90" i="2" s="1"/>
  <c r="B99" i="2"/>
  <c r="Q98" i="2" l="1"/>
  <c r="P98" i="2"/>
  <c r="P101" i="2"/>
  <c r="Q101" i="2"/>
  <c r="Q100" i="2"/>
  <c r="P100" i="2"/>
  <c r="Q90" i="2"/>
  <c r="P90" i="2"/>
  <c r="N99" i="2"/>
  <c r="Q99" i="2" l="1"/>
  <c r="P99" i="2"/>
  <c r="N104" i="2"/>
  <c r="Q104" i="2" l="1"/>
  <c r="P104" i="2"/>
</calcChain>
</file>

<file path=xl/sharedStrings.xml><?xml version="1.0" encoding="utf-8"?>
<sst xmlns="http://schemas.openxmlformats.org/spreadsheetml/2006/main" count="248" uniqueCount="139">
  <si>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</si>
  <si>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</si>
  <si>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</si>
  <si>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</si>
  <si>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</si>
  <si>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</si>
  <si>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</si>
  <si>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</si>
  <si>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</si>
  <si>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</si>
  <si>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</si>
  <si>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</si>
  <si>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Austria</t>
  </si>
  <si>
    <t>Belgio</t>
  </si>
  <si>
    <t>Bulgaria</t>
  </si>
  <si>
    <t>Croazia</t>
  </si>
  <si>
    <t>Cipro</t>
  </si>
  <si>
    <t>Rep. Ceca</t>
  </si>
  <si>
    <t>Danimarca</t>
  </si>
  <si>
    <t>Estonia</t>
  </si>
  <si>
    <t>Finlandia</t>
  </si>
  <si>
    <t>Francia</t>
  </si>
  <si>
    <t>Germania</t>
  </si>
  <si>
    <t>Grecia</t>
  </si>
  <si>
    <t>Ungheria</t>
  </si>
  <si>
    <t>Islanda</t>
  </si>
  <si>
    <t>Irlanda</t>
  </si>
  <si>
    <t>Italia</t>
  </si>
  <si>
    <t>Lettonia</t>
  </si>
  <si>
    <t>Lituania</t>
  </si>
  <si>
    <t>Lussemburgo</t>
  </si>
  <si>
    <t>Malta</t>
  </si>
  <si>
    <t>Paesi Bassi</t>
  </si>
  <si>
    <t>Norvegia</t>
  </si>
  <si>
    <t>Polonia</t>
  </si>
  <si>
    <t>Portogallo</t>
  </si>
  <si>
    <t>Romania</t>
  </si>
  <si>
    <t>Russia</t>
  </si>
  <si>
    <t>Slovacchia</t>
  </si>
  <si>
    <t>Slovenia</t>
  </si>
  <si>
    <t>Spagna</t>
  </si>
  <si>
    <t>Svezia</t>
  </si>
  <si>
    <t>Svizzera</t>
  </si>
  <si>
    <t>Turchia</t>
  </si>
  <si>
    <t>Ucraina</t>
  </si>
  <si>
    <t>Regno Unito</t>
  </si>
  <si>
    <t>Europa</t>
  </si>
  <si>
    <t>Argentina</t>
  </si>
  <si>
    <t>Brasile</t>
  </si>
  <si>
    <t>Canada</t>
  </si>
  <si>
    <t>Messico</t>
  </si>
  <si>
    <t>Stati Uniti</t>
  </si>
  <si>
    <t>America</t>
  </si>
  <si>
    <t>Cina</t>
  </si>
  <si>
    <t>India</t>
  </si>
  <si>
    <t>Israele</t>
  </si>
  <si>
    <t>Japan</t>
  </si>
  <si>
    <t>Corea del Sud</t>
  </si>
  <si>
    <t>Altri paesi Asia</t>
  </si>
  <si>
    <t>Asia</t>
  </si>
  <si>
    <t>Egitto</t>
  </si>
  <si>
    <t>Rep. Sud Africa</t>
  </si>
  <si>
    <t>Africa</t>
  </si>
  <si>
    <t>Australia</t>
  </si>
  <si>
    <t>Nuova Zelanda</t>
  </si>
  <si>
    <t>Altri paesi Oceania</t>
  </si>
  <si>
    <t>Oceania</t>
  </si>
  <si>
    <t>Altri mercati</t>
  </si>
  <si>
    <t>Totale stranieri</t>
  </si>
  <si>
    <t>Totale italiani &amp; stranieri</t>
  </si>
  <si>
    <t>Totale</t>
  </si>
  <si>
    <t xml:space="preserve"> </t>
  </si>
  <si>
    <t>dati mensili 2018</t>
  </si>
  <si>
    <t>Altri paesi Africa Medit.</t>
  </si>
  <si>
    <t>Altri paesi Europei</t>
  </si>
  <si>
    <t>Venezuela</t>
  </si>
  <si>
    <t>Altri paesi Asia Occ.</t>
  </si>
  <si>
    <t xml:space="preserve">Altri paesi Africa </t>
  </si>
  <si>
    <t xml:space="preserve">Genova: </t>
  </si>
  <si>
    <t xml:space="preserve">Spagna </t>
  </si>
  <si>
    <t>USA</t>
  </si>
  <si>
    <t>Altri paesi sud America+nord America</t>
  </si>
  <si>
    <t>Regione/stati esteri</t>
  </si>
  <si>
    <t>ABRUZZO</t>
  </si>
  <si>
    <t>BASILICATA</t>
  </si>
  <si>
    <t>BOLZANO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</si>
  <si>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</si>
  <si>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</si>
  <si>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</si>
  <si>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</si>
  <si>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</si>
  <si>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</si>
  <si>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</si>
  <si>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</si>
  <si>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</si>
  <si>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</si>
  <si>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</si>
  <si>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</si>
  <si>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</si>
  <si>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</si>
  <si>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TRENTO</t>
  </si>
  <si>
    <t>UMBRIA</t>
  </si>
  <si>
    <t>VALLE D'AOSTA</t>
  </si>
  <si>
    <t>VENETO</t>
  </si>
  <si>
    <t>Totale italiani consolidati</t>
  </si>
  <si>
    <t>Totale stranieri consolidati</t>
  </si>
  <si>
    <t>Non specificati</t>
  </si>
  <si>
    <t>DIFF. %</t>
  </si>
  <si>
    <t>gennaio</t>
  </si>
  <si>
    <t xml:space="preserve">DIFF. </t>
  </si>
  <si>
    <t>febbraio</t>
  </si>
  <si>
    <t>marzo</t>
  </si>
  <si>
    <t>aprile</t>
  </si>
  <si>
    <t>maggio</t>
  </si>
  <si>
    <t xml:space="preserve">giugno </t>
  </si>
  <si>
    <t>luglio</t>
  </si>
  <si>
    <t>agosto</t>
  </si>
  <si>
    <t>settembre</t>
  </si>
  <si>
    <t>ottobre</t>
  </si>
  <si>
    <t>novembre</t>
  </si>
  <si>
    <t>dicembre</t>
  </si>
  <si>
    <t>Gen. 2019</t>
  </si>
  <si>
    <t>Feb. 2019</t>
  </si>
  <si>
    <t>Mar. 2019</t>
  </si>
  <si>
    <t>Apr. 2019</t>
  </si>
  <si>
    <t>Mag. 2019</t>
  </si>
  <si>
    <t>Giu.2019</t>
  </si>
  <si>
    <t>Lug.2019</t>
  </si>
  <si>
    <t>Ago.2019</t>
  </si>
  <si>
    <t>Set.2019</t>
  </si>
  <si>
    <t>Ott.2019</t>
  </si>
  <si>
    <t>Nov.2019</t>
  </si>
  <si>
    <t>Dic. 2019</t>
  </si>
  <si>
    <t xml:space="preserve">  </t>
  </si>
  <si>
    <t>Presenze</t>
  </si>
  <si>
    <t>Parz. 2019</t>
  </si>
  <si>
    <t>Europa (escluso Italia)</t>
  </si>
  <si>
    <t xml:space="preserve">Romania </t>
  </si>
  <si>
    <t>Parz.2018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</si>
</sst>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/>
    <xf numFmtId="3" fontId="0" fillId="0" borderId="5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3" borderId="3" xfId="0" applyFill="1" applyBorder="1" applyAlignment="1">
      <alignment vertical="center"/>
    </xf>
    <xf numFmtId="3" fontId="0" fillId="3" borderId="3" xfId="0" applyNumberFormat="1" applyFill="1" applyBorder="1" applyAlignment="1">
      <alignment vertical="center"/>
    </xf>
    <xf numFmtId="10" fontId="0" fillId="0" borderId="0" xfId="0" applyNumberFormat="1"/>
    <xf numFmtId="10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4" borderId="3" xfId="0" applyFill="1" applyBorder="1" applyAlignment="1">
      <alignment vertical="center"/>
    </xf>
    <xf numFmtId="3" fontId="0" fillId="4" borderId="5" xfId="0" applyNumberFormat="1" applyFill="1" applyBorder="1" applyAlignment="1">
      <alignment vertical="center"/>
    </xf>
    <xf numFmtId="0" fontId="0" fillId="4" borderId="0" xfId="0" applyFill="1"/>
    <xf numFmtId="0" fontId="2" fillId="5" borderId="3" xfId="0" applyFont="1" applyFill="1" applyBorder="1" applyAlignment="1">
      <alignment vertical="center"/>
    </xf>
    <xf numFmtId="3" fontId="2" fillId="5" borderId="3" xfId="0" applyNumberFormat="1" applyFont="1" applyFill="1" applyBorder="1" applyAlignment="1">
      <alignment vertical="center"/>
    </xf>
    <xf numFmtId="3" fontId="0" fillId="4" borderId="3" xfId="0" applyNumberFormat="1" applyFill="1" applyBorder="1" applyAlignment="1">
      <alignment vertical="center"/>
    </xf>
    <xf numFmtId="0" fontId="4" fillId="0" borderId="3" xfId="0" applyFont="1" applyBorder="1"/>
    <xf numFmtId="10" fontId="4" fillId="0" borderId="3" xfId="0" applyNumberFormat="1" applyFont="1" applyBorder="1"/>
    <xf numFmtId="0" fontId="0" fillId="6" borderId="3" xfId="0" applyFill="1" applyBorder="1" applyAlignment="1">
      <alignment vertical="center"/>
    </xf>
    <xf numFmtId="3" fontId="3" fillId="6" borderId="3" xfId="0" applyNumberFormat="1" applyFont="1" applyFill="1" applyBorder="1" applyAlignment="1">
      <alignment vertical="center"/>
    </xf>
    <xf numFmtId="3" fontId="0" fillId="6" borderId="3" xfId="0" applyNumberForma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0" fontId="0" fillId="0" borderId="3" xfId="0" applyNumberFormat="1" applyBorder="1"/>
    <xf numFmtId="10" fontId="0" fillId="0" borderId="3" xfId="0" applyNumberFormat="1" applyBorder="1" applyAlignment="1">
      <alignment vertical="center"/>
    </xf>
    <xf numFmtId="17" fontId="2" fillId="0" borderId="3" xfId="0" applyNumberFormat="1" applyFon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2" fontId="1" fillId="0" borderId="0" xfId="0" applyNumberFormat="1" applyFont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vertical="center"/>
    </xf>
    <xf numFmtId="2" fontId="4" fillId="0" borderId="3" xfId="0" applyNumberFormat="1" applyFont="1" applyBorder="1" applyAlignment="1">
      <alignment vertical="center"/>
    </xf>
    <xf numFmtId="2" fontId="0" fillId="0" borderId="0" xfId="0" applyNumberFormat="1"/>
    <xf numFmtId="2" fontId="0" fillId="0" borderId="3" xfId="0" applyNumberFormat="1" applyBorder="1"/>
    <xf numFmtId="10" fontId="0" fillId="5" borderId="3" xfId="0" applyNumberForma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10" fontId="0" fillId="3" borderId="3" xfId="0" applyNumberFormat="1" applyFill="1" applyBorder="1" applyAlignment="1">
      <alignment vertical="center"/>
    </xf>
    <xf numFmtId="2" fontId="0" fillId="3" borderId="3" xfId="0" applyNumberFormat="1" applyFill="1" applyBorder="1" applyAlignment="1">
      <alignment vertical="center"/>
    </xf>
    <xf numFmtId="2" fontId="0" fillId="3" borderId="3" xfId="0" applyNumberFormat="1" applyFill="1" applyBorder="1"/>
    <xf numFmtId="10" fontId="0" fillId="2" borderId="3" xfId="0" applyNumberFormat="1" applyFill="1" applyBorder="1" applyAlignment="1">
      <alignment vertical="center"/>
    </xf>
    <xf numFmtId="2" fontId="0" fillId="2" borderId="3" xfId="0" applyNumberFormat="1" applyFill="1" applyBorder="1" applyAlignment="1">
      <alignment vertical="center"/>
    </xf>
    <xf numFmtId="2" fontId="0" fillId="2" borderId="3" xfId="0" applyNumberFormat="1" applyFill="1" applyBorder="1"/>
    <xf numFmtId="2" fontId="0" fillId="6" borderId="3" xfId="0" applyNumberFormat="1" applyFill="1" applyBorder="1" applyAlignment="1">
      <alignment vertical="center"/>
    </xf>
    <xf numFmtId="2" fontId="4" fillId="5" borderId="3" xfId="0" applyNumberFormat="1" applyFont="1" applyFill="1" applyBorder="1" applyAlignment="1">
      <alignment vertical="center"/>
    </xf>
    <xf numFmtId="0" fontId="2" fillId="7" borderId="3" xfId="0" applyFont="1" applyFill="1" applyBorder="1" applyAlignment="1">
      <alignment vertical="center"/>
    </xf>
    <xf numFmtId="3" fontId="2" fillId="7" borderId="3" xfId="0" applyNumberFormat="1" applyFont="1" applyFill="1" applyBorder="1" applyAlignment="1">
      <alignment vertical="center"/>
    </xf>
    <xf numFmtId="2" fontId="4" fillId="7" borderId="3" xfId="0" applyNumberFormat="1" applyFont="1" applyFill="1" applyBorder="1" applyAlignment="1">
      <alignment vertical="center"/>
    </xf>
    <xf numFmtId="0" fontId="2" fillId="8" borderId="3" xfId="0" applyFont="1" applyFill="1" applyBorder="1" applyAlignment="1">
      <alignment vertical="center"/>
    </xf>
    <xf numFmtId="164" fontId="2" fillId="8" borderId="3" xfId="0" applyNumberFormat="1" applyFont="1" applyFill="1" applyBorder="1" applyAlignment="1">
      <alignment vertical="center"/>
    </xf>
    <xf numFmtId="10" fontId="2" fillId="4" borderId="0" xfId="0" applyNumberFormat="1" applyFont="1" applyFill="1"/>
    <xf numFmtId="2" fontId="1" fillId="0" borderId="3" xfId="0" applyNumberFormat="1" applyFont="1" applyBorder="1" applyAlignment="1">
      <alignment horizontal="center" vertical="center"/>
    </xf>
    <xf numFmtId="10" fontId="0" fillId="8" borderId="3" xfId="0" applyNumberFormat="1" applyFill="1" applyBorder="1" applyAlignment="1">
      <alignment vertical="center"/>
    </xf>
    <xf numFmtId="10" fontId="0" fillId="9" borderId="3" xfId="0" applyNumberFormat="1" applyFill="1" applyBorder="1" applyAlignment="1">
      <alignment vertical="center"/>
    </xf>
    <xf numFmtId="3" fontId="3" fillId="7" borderId="3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3" fontId="5" fillId="3" borderId="3" xfId="0" applyNumberFormat="1" applyFont="1" applyFill="1" applyBorder="1" applyAlignment="1">
      <alignment vertical="center"/>
    </xf>
    <xf numFmtId="10" fontId="5" fillId="3" borderId="3" xfId="0" applyNumberFormat="1" applyFont="1" applyFill="1" applyBorder="1" applyAlignment="1">
      <alignment vertical="center"/>
    </xf>
    <xf numFmtId="2" fontId="5" fillId="3" borderId="3" xfId="0" applyNumberFormat="1" applyFont="1" applyFill="1" applyBorder="1" applyAlignment="1">
      <alignment vertical="center"/>
    </xf>
    <xf numFmtId="2" fontId="5" fillId="3" borderId="3" xfId="0" applyNumberFormat="1" applyFont="1" applyFill="1" applyBorder="1"/>
    <xf numFmtId="0" fontId="5" fillId="0" borderId="0" xfId="0" applyFont="1"/>
    <xf numFmtId="2" fontId="2" fillId="0" borderId="3" xfId="0" applyNumberFormat="1" applyFont="1" applyBorder="1" applyAlignment="1">
      <alignment horizontal="right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8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8" borderId="3" xfId="0" applyNumberFormat="1" applyFont="1" applyFill="1" applyBorder="1" applyAlignment="1">
      <alignment vertical="center"/>
    </xf>
    <xf numFmtId="10" fontId="0" fillId="4" borderId="0" xfId="0" applyNumberFormat="1" applyFill="1"/>
    <xf numFmtId="2" fontId="0" fillId="4" borderId="0" xfId="0" applyNumberFormat="1" applyFill="1"/>
    <xf numFmtId="3" fontId="6" fillId="3" borderId="3" xfId="0" applyNumberFormat="1" applyFont="1" applyFill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2" fontId="0" fillId="9" borderId="3" xfId="0" applyNumberFormat="1" applyFill="1" applyBorder="1"/>
    <xf numFmtId="2" fontId="4" fillId="10" borderId="3" xfId="0" applyNumberFormat="1" applyFont="1" applyFill="1" applyBorder="1" applyAlignment="1">
      <alignment vertical="center"/>
    </xf>
    <xf numFmtId="2" fontId="0" fillId="10" borderId="3" xfId="0" applyNumberFormat="1" applyFill="1" applyBorder="1"/>
    <xf numFmtId="10" fontId="0" fillId="10" borderId="3" xfId="0" applyNumberFormat="1" applyFill="1" applyBorder="1" applyAlignment="1">
      <alignment vertical="center"/>
    </xf>
    <xf numFmtId="2" fontId="0" fillId="9" borderId="3" xfId="0" applyNumberFormat="1" applyFill="1" applyBorder="1" applyAlignment="1">
      <alignment vertical="center"/>
    </xf>
    <xf numFmtId="2" fontId="0" fillId="5" borderId="3" xfId="0" applyNumberFormat="1" applyFill="1" applyBorder="1"/>
    <xf numFmtId="2" fontId="0" fillId="7" borderId="3" xfId="0" applyNumberFormat="1" applyFill="1" applyBorder="1"/>
    <xf numFmtId="10" fontId="0" fillId="7" borderId="3" xfId="0" applyNumberFormat="1" applyFill="1" applyBorder="1" applyAlignment="1">
      <alignment vertical="center"/>
    </xf>
    <xf numFmtId="2" fontId="0" fillId="8" borderId="3" xfId="0" applyNumberFormat="1" applyFill="1" applyBorder="1"/>
    <xf numFmtId="10" fontId="0" fillId="4" borderId="3" xfId="0" applyNumberForma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0" fillId="8" borderId="3" xfId="0" applyFill="1" applyBorder="1" applyAlignment="1">
      <alignment vertical="center"/>
    </xf>
    <xf numFmtId="3" fontId="0" fillId="8" borderId="3" xfId="0" applyNumberFormat="1" applyFill="1" applyBorder="1" applyAlignment="1">
      <alignment vertical="center"/>
    </xf>
    <xf numFmtId="2" fontId="0" fillId="8" borderId="3" xfId="0" applyNumberFormat="1" applyFill="1" applyBorder="1" applyAlignment="1">
      <alignment vertical="center"/>
    </xf>
    <xf numFmtId="0" fontId="0" fillId="8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PRESENZE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'2018'!$A$107:$A$118</c:f>
              <c:strCache>
                <c:ptCount val="12"/>
                <c:pt idx="0">
                  <c:v>Italia</c:v>
                </c:pt>
                <c:pt idx="1">
                  <c:v>Francia</c:v>
                </c:pt>
                <c:pt idx="2">
                  <c:v>Germania</c:v>
                </c:pt>
                <c:pt idx="3">
                  <c:v>Russia</c:v>
                </c:pt>
                <c:pt idx="4">
                  <c:v>Regno Unito</c:v>
                </c:pt>
                <c:pt idx="5">
                  <c:v>USA</c:v>
                </c:pt>
                <c:pt idx="6">
                  <c:v>Svizzera</c:v>
                </c:pt>
                <c:pt idx="7">
                  <c:v>Spagna </c:v>
                </c:pt>
                <c:pt idx="8">
                  <c:v>Cina</c:v>
                </c:pt>
                <c:pt idx="9">
                  <c:v>Brasile</c:v>
                </c:pt>
                <c:pt idx="10">
                  <c:v>Romania </c:v>
                </c:pt>
                <c:pt idx="11">
                  <c:v>Paesi Bassi</c:v>
                </c:pt>
              </c:strCache>
            </c:strRef>
          </c:cat>
          <c:val>
            <c:numRef>
              <c:f>'2018'!$B$107:$B$118</c:f>
              <c:numCache>
                <c:formatCode>General</c:formatCode>
                <c:ptCount val="12"/>
                <c:pt idx="0">
                  <c:v>891565</c:v>
                </c:pt>
                <c:pt idx="1">
                  <c:v>92646</c:v>
                </c:pt>
                <c:pt idx="2">
                  <c:v>75104</c:v>
                </c:pt>
                <c:pt idx="3">
                  <c:v>59355</c:v>
                </c:pt>
                <c:pt idx="4">
                  <c:v>58681</c:v>
                </c:pt>
                <c:pt idx="5">
                  <c:v>56880</c:v>
                </c:pt>
                <c:pt idx="6">
                  <c:v>41754</c:v>
                </c:pt>
                <c:pt idx="7">
                  <c:v>34131</c:v>
                </c:pt>
                <c:pt idx="8">
                  <c:v>31284</c:v>
                </c:pt>
                <c:pt idx="9">
                  <c:v>28187</c:v>
                </c:pt>
                <c:pt idx="10">
                  <c:v>27735</c:v>
                </c:pt>
                <c:pt idx="11">
                  <c:v>26650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DE-4EA6-9F92-33354204F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9665320"/>
        <c:axId val="349671552"/>
      </c:barChart>
      <c:catAx>
        <c:axId val="349665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49671552"/>
        <c:crosses val="autoZero"/>
        <c:auto val="1"/>
        <c:lblAlgn val="ctr"/>
        <c:lblOffset val="100"/>
        <c:noMultiLvlLbl val="0"/>
      </c:catAx>
      <c:valAx>
        <c:axId val="349671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49665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600074</xdr:colOff>
      <xdr:row>108</xdr:row>
      <xdr:rowOff>0</xdr:rowOff>
    </xdr:from>
    <xdr:to>
      <xdr:col>14</xdr:col>
      <xdr:colOff>390525</xdr:colOff>
      <xdr:row>121</xdr:row>
      <xdr:rowOff>57150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8548595-7887-4C32-8C54-A6D72ED6A6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8"/>
  <sheetViews>
    <sheetView tabSelected="1" topLeftCell="A82" zoomScaleNormal="100" workbookViewId="0">
      <selection activeCell="A37" sqref="A37:XFD37"/>
    </sheetView>
  </sheetViews>
  <sheetFormatPr defaultRowHeight="15" x14ac:dyDescent="0.25"/>
  <cols>
    <col min="1" max="1" width="23.140625" customWidth="1"/>
    <col min="2" max="2" width="9.140625" customWidth="1"/>
    <col min="7" max="7" width="10.140625" bestFit="1" customWidth="1"/>
    <col min="10" max="10" width="11.140625" customWidth="1"/>
    <col min="12" max="12" width="12" customWidth="1"/>
    <col min="13" max="13" width="10.42578125" customWidth="1"/>
    <col min="14" max="15" width="10.42578125" style="44" customWidth="1"/>
    <col min="16" max="16" width="17.5703125" customWidth="1"/>
    <col min="17" max="17" width="11.42578125" style="18" customWidth="1"/>
  </cols>
  <sheetData>
    <row r="1" spans="1:17" ht="15.75" x14ac:dyDescent="0.25">
      <c r="A1" s="1">
        <v>2019</v>
      </c>
      <c r="B1" s="2"/>
      <c r="C1" s="2"/>
      <c r="D1" s="2" t="s">
        <v>71</v>
      </c>
      <c r="E1" s="2"/>
      <c r="F1" s="2"/>
      <c r="G1" s="3"/>
      <c r="H1" s="3"/>
      <c r="I1" s="3"/>
      <c r="J1" s="3"/>
      <c r="K1" s="3"/>
      <c r="L1" s="3"/>
      <c r="M1" s="3"/>
      <c r="N1" s="39"/>
      <c r="O1" s="39"/>
    </row>
    <row r="2" spans="1:17" ht="15.75" x14ac:dyDescent="0.25">
      <c r="A2" s="34" t="s">
        <v>78</v>
      </c>
      <c r="B2" s="33" t="s">
        <v>134</v>
      </c>
      <c r="C2" s="33"/>
      <c r="D2" s="33"/>
      <c r="E2" s="33" t="s">
        <v>71</v>
      </c>
      <c r="F2" s="33"/>
      <c r="G2" s="4"/>
      <c r="H2" s="4"/>
      <c r="I2" s="4"/>
      <c r="J2" s="4"/>
      <c r="K2" s="4"/>
      <c r="L2" s="4"/>
      <c r="M2" s="33" t="s">
        <v>72</v>
      </c>
      <c r="N2" s="40"/>
      <c r="O2" s="40"/>
    </row>
    <row r="3" spans="1:17" ht="15.75" x14ac:dyDescent="0.25">
      <c r="A3" s="35"/>
      <c r="B3" s="81" t="s">
        <v>108</v>
      </c>
      <c r="C3" s="81" t="s">
        <v>110</v>
      </c>
      <c r="D3" s="81" t="s">
        <v>111</v>
      </c>
      <c r="E3" s="81" t="s">
        <v>112</v>
      </c>
      <c r="F3" s="81" t="s">
        <v>113</v>
      </c>
      <c r="G3" s="80" t="s">
        <v>114</v>
      </c>
      <c r="H3" s="80" t="s">
        <v>115</v>
      </c>
      <c r="I3" s="80" t="s">
        <v>116</v>
      </c>
      <c r="J3" s="80" t="s">
        <v>117</v>
      </c>
      <c r="K3" s="80" t="s">
        <v>118</v>
      </c>
      <c r="L3" s="80" t="s">
        <v>119</v>
      </c>
      <c r="M3" s="81" t="s">
        <v>120</v>
      </c>
      <c r="N3" s="62"/>
      <c r="O3" s="62"/>
      <c r="P3" s="8"/>
      <c r="Q3" s="36"/>
    </row>
    <row r="4" spans="1:17" x14ac:dyDescent="0.25">
      <c r="A4" s="5"/>
      <c r="B4" s="7" t="s">
        <v>121</v>
      </c>
      <c r="C4" s="7" t="s">
        <v>122</v>
      </c>
      <c r="D4" s="7" t="s">
        <v>123</v>
      </c>
      <c r="E4" s="38" t="s">
        <v>124</v>
      </c>
      <c r="F4" s="7" t="s">
        <v>125</v>
      </c>
      <c r="G4" s="38" t="s">
        <v>126</v>
      </c>
      <c r="H4" s="7" t="s">
        <v>127</v>
      </c>
      <c r="I4" s="7" t="s">
        <v>128</v>
      </c>
      <c r="J4" s="7" t="s">
        <v>129</v>
      </c>
      <c r="K4" s="7" t="s">
        <v>130</v>
      </c>
      <c r="L4" s="7" t="s">
        <v>131</v>
      </c>
      <c r="M4" s="7" t="s">
        <v>132</v>
      </c>
      <c r="N4" s="41" t="s">
        <v>135</v>
      </c>
      <c r="O4" s="41" t="s">
        <v>138</v>
      </c>
      <c r="P4" s="7" t="s">
        <v>109</v>
      </c>
      <c r="Q4" s="19" t="s">
        <v>107</v>
      </c>
    </row>
    <row r="5" spans="1:17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5" t="s">
        <v>71</v>
      </c>
      <c r="N5" s="42"/>
      <c r="O5" s="42"/>
      <c r="P5" s="7"/>
      <c r="Q5" s="19"/>
    </row>
    <row r="6" spans="1:17" x14ac:dyDescent="0.25">
      <c r="A6" s="20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 t="s">
        <v>71</v>
      </c>
      <c r="N6" s="43" t="s">
        <v>71</v>
      </c>
      <c r="O6" s="43"/>
      <c r="P6" s="28" t="s">
        <v>71</v>
      </c>
      <c r="Q6" s="29" t="s">
        <v>71</v>
      </c>
    </row>
    <row r="7" spans="1:17" x14ac:dyDescent="0.25">
      <c r="A7" s="20" t="s">
        <v>83</v>
      </c>
      <c r="B7" s="5">
        <v>1113</v>
      </c>
      <c r="C7" s="5">
        <v>1104</v>
      </c>
      <c r="D7" s="5">
        <v>1341</v>
      </c>
      <c r="E7" s="5">
        <v>1685</v>
      </c>
      <c r="F7" s="5">
        <v>1393</v>
      </c>
      <c r="G7" s="5">
        <v>1073</v>
      </c>
      <c r="H7" s="5">
        <v>965</v>
      </c>
      <c r="I7" s="5">
        <v>1192</v>
      </c>
      <c r="J7" s="5">
        <v>1446</v>
      </c>
      <c r="K7" s="5">
        <v>1186</v>
      </c>
      <c r="L7" s="5">
        <v>1130</v>
      </c>
      <c r="M7" s="5" t="s">
        <v>71</v>
      </c>
      <c r="N7" s="42">
        <f t="shared" ref="N7:N38" si="0">SUM(B7,C7,D7,E7,F7,G7,H7,I7,J7,K7,L7,M7)</f>
        <v>13628</v>
      </c>
      <c r="O7" s="42">
        <v>15621</v>
      </c>
      <c r="P7" s="45">
        <f>SUM(N7,-O7)</f>
        <v>-1993</v>
      </c>
      <c r="Q7" s="37">
        <f>(N7-O7)/ABS(O7)</f>
        <v>-0.12758466167338839</v>
      </c>
    </row>
    <row r="8" spans="1:17" x14ac:dyDescent="0.25">
      <c r="A8" s="20" t="s">
        <v>84</v>
      </c>
      <c r="B8" s="5">
        <v>437</v>
      </c>
      <c r="C8" s="5">
        <v>474</v>
      </c>
      <c r="D8" s="5">
        <v>545</v>
      </c>
      <c r="E8" s="5">
        <v>653</v>
      </c>
      <c r="F8" s="5">
        <v>378</v>
      </c>
      <c r="G8" s="5">
        <v>473</v>
      </c>
      <c r="H8" s="5">
        <v>478</v>
      </c>
      <c r="I8" s="5">
        <v>496</v>
      </c>
      <c r="J8" s="5">
        <v>438</v>
      </c>
      <c r="K8" s="5">
        <v>572</v>
      </c>
      <c r="L8" s="5">
        <v>699</v>
      </c>
      <c r="M8" s="5" t="s">
        <v>71</v>
      </c>
      <c r="N8" s="42">
        <f t="shared" si="0"/>
        <v>5643</v>
      </c>
      <c r="O8" s="42">
        <v>6430</v>
      </c>
      <c r="P8" s="45">
        <f t="shared" ref="P8:P71" si="1">SUM(N8,-O8)</f>
        <v>-787</v>
      </c>
      <c r="Q8" s="37">
        <f t="shared" ref="Q8:Q71" si="2">(N8-O8)/ABS(O8)</f>
        <v>-0.1223950233281493</v>
      </c>
    </row>
    <row r="9" spans="1:17" x14ac:dyDescent="0.25">
      <c r="A9" s="20" t="s">
        <v>85</v>
      </c>
      <c r="B9" s="5">
        <v>242</v>
      </c>
      <c r="C9" s="5">
        <v>266</v>
      </c>
      <c r="D9" s="5">
        <v>615</v>
      </c>
      <c r="E9" s="5">
        <v>674</v>
      </c>
      <c r="F9" s="5">
        <v>723</v>
      </c>
      <c r="G9" s="5">
        <v>554</v>
      </c>
      <c r="H9" s="5">
        <v>463</v>
      </c>
      <c r="I9" s="5">
        <v>528</v>
      </c>
      <c r="J9" s="5">
        <v>462</v>
      </c>
      <c r="K9" s="5">
        <v>500</v>
      </c>
      <c r="L9" s="5">
        <v>481</v>
      </c>
      <c r="M9" s="5" t="s">
        <v>71</v>
      </c>
      <c r="N9" s="42">
        <f t="shared" si="0"/>
        <v>5508</v>
      </c>
      <c r="O9" s="42">
        <v>4857</v>
      </c>
      <c r="P9" s="45">
        <f t="shared" si="1"/>
        <v>651</v>
      </c>
      <c r="Q9" s="37">
        <f t="shared" si="2"/>
        <v>0.13403335392217419</v>
      </c>
    </row>
    <row r="10" spans="1:17" x14ac:dyDescent="0.25">
      <c r="A10" s="20" t="s">
        <v>86</v>
      </c>
      <c r="B10" s="5">
        <v>1736</v>
      </c>
      <c r="C10" s="5">
        <v>1886</v>
      </c>
      <c r="D10" s="5">
        <v>2011</v>
      </c>
      <c r="E10" s="5">
        <v>2075</v>
      </c>
      <c r="F10" s="5">
        <v>2067</v>
      </c>
      <c r="G10" s="5">
        <v>2200</v>
      </c>
      <c r="H10" s="5">
        <v>2212</v>
      </c>
      <c r="I10" s="5">
        <v>1820</v>
      </c>
      <c r="J10" s="5">
        <v>2821</v>
      </c>
      <c r="K10" s="5">
        <v>2691</v>
      </c>
      <c r="L10" s="5">
        <v>2781</v>
      </c>
      <c r="M10" s="5" t="s">
        <v>71</v>
      </c>
      <c r="N10" s="42">
        <f t="shared" si="0"/>
        <v>24300</v>
      </c>
      <c r="O10" s="42">
        <v>23430</v>
      </c>
      <c r="P10" s="45">
        <f t="shared" si="1"/>
        <v>870</v>
      </c>
      <c r="Q10" s="37">
        <f t="shared" si="2"/>
        <v>3.713188220230474E-2</v>
      </c>
    </row>
    <row r="11" spans="1:17" x14ac:dyDescent="0.25">
      <c r="A11" s="47" t="s">
        <v>87</v>
      </c>
      <c r="B11" s="16">
        <v>6358</v>
      </c>
      <c r="C11" s="16">
        <v>5762</v>
      </c>
      <c r="D11" s="16">
        <v>6126</v>
      </c>
      <c r="E11" s="16">
        <v>6222</v>
      </c>
      <c r="F11" s="16">
        <v>6732</v>
      </c>
      <c r="G11" s="16">
        <v>6593</v>
      </c>
      <c r="H11" s="16">
        <v>6220</v>
      </c>
      <c r="I11" s="16">
        <v>6855</v>
      </c>
      <c r="J11" s="16">
        <v>6942</v>
      </c>
      <c r="K11" s="16">
        <v>6036</v>
      </c>
      <c r="L11" s="16">
        <v>7249</v>
      </c>
      <c r="M11" s="16" t="s">
        <v>71</v>
      </c>
      <c r="N11" s="49">
        <f t="shared" si="0"/>
        <v>71095</v>
      </c>
      <c r="O11" s="49">
        <v>71435</v>
      </c>
      <c r="P11" s="50">
        <f t="shared" si="1"/>
        <v>-340</v>
      </c>
      <c r="Q11" s="48">
        <f t="shared" si="2"/>
        <v>-4.7595716385525301E-3</v>
      </c>
    </row>
    <row r="12" spans="1:17" x14ac:dyDescent="0.25">
      <c r="A12" s="47" t="s">
        <v>88</v>
      </c>
      <c r="B12" s="16">
        <v>3728</v>
      </c>
      <c r="C12" s="16">
        <v>3503</v>
      </c>
      <c r="D12" s="16">
        <v>4789</v>
      </c>
      <c r="E12" s="16">
        <v>6306</v>
      </c>
      <c r="F12" s="16">
        <v>4828</v>
      </c>
      <c r="G12" s="16">
        <v>4512</v>
      </c>
      <c r="H12" s="16">
        <v>4298</v>
      </c>
      <c r="I12" s="16">
        <v>4084</v>
      </c>
      <c r="J12" s="16">
        <v>5081</v>
      </c>
      <c r="K12" s="16">
        <v>4436</v>
      </c>
      <c r="L12" s="16">
        <v>5324</v>
      </c>
      <c r="M12" s="16" t="s">
        <v>71</v>
      </c>
      <c r="N12" s="49">
        <f t="shared" si="0"/>
        <v>50889</v>
      </c>
      <c r="O12" s="49">
        <v>50639</v>
      </c>
      <c r="P12" s="50">
        <f t="shared" si="1"/>
        <v>250</v>
      </c>
      <c r="Q12" s="48">
        <f t="shared" si="2"/>
        <v>4.9369063370129744E-3</v>
      </c>
    </row>
    <row r="13" spans="1:17" x14ac:dyDescent="0.25">
      <c r="A13" s="20" t="s">
        <v>89</v>
      </c>
      <c r="B13" s="5">
        <v>1438</v>
      </c>
      <c r="C13" s="5">
        <v>1459</v>
      </c>
      <c r="D13" s="5">
        <v>1803</v>
      </c>
      <c r="E13" s="5">
        <v>2692</v>
      </c>
      <c r="F13" s="5">
        <v>1980</v>
      </c>
      <c r="G13" s="5">
        <v>1722</v>
      </c>
      <c r="H13" s="5">
        <v>1890</v>
      </c>
      <c r="I13" s="5">
        <v>2111</v>
      </c>
      <c r="J13" s="5">
        <v>2305</v>
      </c>
      <c r="K13" s="5">
        <v>2407</v>
      </c>
      <c r="L13" s="5">
        <v>2440</v>
      </c>
      <c r="M13" s="5" t="s">
        <v>71</v>
      </c>
      <c r="N13" s="42">
        <f t="shared" si="0"/>
        <v>22247</v>
      </c>
      <c r="O13" s="42">
        <v>25832</v>
      </c>
      <c r="P13" s="45">
        <f t="shared" si="1"/>
        <v>-3585</v>
      </c>
      <c r="Q13" s="37">
        <f t="shared" si="2"/>
        <v>-0.13878135645710746</v>
      </c>
    </row>
    <row r="14" spans="1:17" x14ac:dyDescent="0.25">
      <c r="A14" s="47" t="s">
        <v>90</v>
      </c>
      <c r="B14" s="16">
        <v>6884</v>
      </c>
      <c r="C14" s="16">
        <v>7079</v>
      </c>
      <c r="D14" s="16">
        <v>9586</v>
      </c>
      <c r="E14" s="16">
        <v>11902</v>
      </c>
      <c r="F14" s="16">
        <v>8318</v>
      </c>
      <c r="G14" s="16">
        <v>9564</v>
      </c>
      <c r="H14" s="16">
        <v>7749</v>
      </c>
      <c r="I14" s="16">
        <v>9691</v>
      </c>
      <c r="J14" s="16">
        <v>9615</v>
      </c>
      <c r="K14" s="16">
        <v>8197</v>
      </c>
      <c r="L14" s="16">
        <v>9264</v>
      </c>
      <c r="M14" s="16" t="s">
        <v>71</v>
      </c>
      <c r="N14" s="49">
        <f t="shared" si="0"/>
        <v>97849</v>
      </c>
      <c r="O14" s="49">
        <v>96345</v>
      </c>
      <c r="P14" s="50">
        <f t="shared" si="1"/>
        <v>1504</v>
      </c>
      <c r="Q14" s="48">
        <f t="shared" si="2"/>
        <v>1.5610566194405522E-2</v>
      </c>
    </row>
    <row r="15" spans="1:17" x14ac:dyDescent="0.25">
      <c r="A15" s="47" t="s">
        <v>91</v>
      </c>
      <c r="B15" s="16">
        <v>8554</v>
      </c>
      <c r="C15" s="16">
        <v>7610</v>
      </c>
      <c r="D15" s="16">
        <v>8622</v>
      </c>
      <c r="E15" s="16">
        <v>7690</v>
      </c>
      <c r="F15" s="16">
        <v>7972</v>
      </c>
      <c r="G15" s="16">
        <v>7700</v>
      </c>
      <c r="H15" s="16">
        <v>7430</v>
      </c>
      <c r="I15" s="16">
        <v>5878</v>
      </c>
      <c r="J15" s="16">
        <v>6365</v>
      </c>
      <c r="K15" s="16">
        <v>7452</v>
      </c>
      <c r="L15" s="16">
        <v>7792</v>
      </c>
      <c r="M15" s="16" t="s">
        <v>71</v>
      </c>
      <c r="N15" s="49">
        <f t="shared" si="0"/>
        <v>83065</v>
      </c>
      <c r="O15" s="49">
        <v>86985</v>
      </c>
      <c r="P15" s="50">
        <f t="shared" si="1"/>
        <v>-3920</v>
      </c>
      <c r="Q15" s="48">
        <f t="shared" si="2"/>
        <v>-4.506524113352877E-2</v>
      </c>
    </row>
    <row r="16" spans="1:17" x14ac:dyDescent="0.25">
      <c r="A16" s="47" t="s">
        <v>92</v>
      </c>
      <c r="B16" s="16">
        <v>12895</v>
      </c>
      <c r="C16" s="16">
        <v>12080</v>
      </c>
      <c r="D16" s="16">
        <v>15707</v>
      </c>
      <c r="E16" s="16">
        <v>16420</v>
      </c>
      <c r="F16" s="16">
        <v>13790</v>
      </c>
      <c r="G16" s="16">
        <v>16246</v>
      </c>
      <c r="H16" s="16">
        <v>17229</v>
      </c>
      <c r="I16" s="16">
        <v>17788</v>
      </c>
      <c r="J16" s="16">
        <v>14187</v>
      </c>
      <c r="K16" s="16">
        <v>13409</v>
      </c>
      <c r="L16" s="16">
        <v>13844</v>
      </c>
      <c r="M16" s="16" t="s">
        <v>71</v>
      </c>
      <c r="N16" s="49">
        <f t="shared" si="0"/>
        <v>163595</v>
      </c>
      <c r="O16" s="49">
        <v>165155</v>
      </c>
      <c r="P16" s="50">
        <f t="shared" si="1"/>
        <v>-1560</v>
      </c>
      <c r="Q16" s="48">
        <f t="shared" si="2"/>
        <v>-9.4456722472828561E-3</v>
      </c>
    </row>
    <row r="17" spans="1:17" x14ac:dyDescent="0.25">
      <c r="A17" s="20" t="s">
        <v>93</v>
      </c>
      <c r="B17" s="5">
        <v>1179</v>
      </c>
      <c r="C17" s="5">
        <v>874</v>
      </c>
      <c r="D17" s="5">
        <v>1260</v>
      </c>
      <c r="E17" s="5">
        <v>2155</v>
      </c>
      <c r="F17" s="5">
        <v>1405</v>
      </c>
      <c r="G17" s="5">
        <v>1379</v>
      </c>
      <c r="H17" s="5">
        <v>1411</v>
      </c>
      <c r="I17" s="5">
        <v>1719</v>
      </c>
      <c r="J17" s="5">
        <v>1861</v>
      </c>
      <c r="K17" s="5">
        <v>1449</v>
      </c>
      <c r="L17" s="5">
        <v>1906</v>
      </c>
      <c r="M17" s="5" t="s">
        <v>71</v>
      </c>
      <c r="N17" s="42">
        <f t="shared" si="0"/>
        <v>16598</v>
      </c>
      <c r="O17" s="42">
        <v>15904</v>
      </c>
      <c r="P17" s="45">
        <f t="shared" si="1"/>
        <v>694</v>
      </c>
      <c r="Q17" s="37">
        <f t="shared" si="2"/>
        <v>4.3636820925553321E-2</v>
      </c>
    </row>
    <row r="18" spans="1:17" x14ac:dyDescent="0.25">
      <c r="A18" s="20" t="s">
        <v>94</v>
      </c>
      <c r="B18" s="5">
        <v>208</v>
      </c>
      <c r="C18" s="5">
        <v>132</v>
      </c>
      <c r="D18" s="5">
        <v>181</v>
      </c>
      <c r="E18" s="5">
        <v>313</v>
      </c>
      <c r="F18" s="5">
        <v>216</v>
      </c>
      <c r="G18" s="5">
        <v>219</v>
      </c>
      <c r="H18" s="5">
        <v>305</v>
      </c>
      <c r="I18" s="5">
        <v>218</v>
      </c>
      <c r="J18" s="5">
        <v>277</v>
      </c>
      <c r="K18" s="5">
        <v>210</v>
      </c>
      <c r="L18" s="5">
        <v>171</v>
      </c>
      <c r="M18" s="5" t="s">
        <v>71</v>
      </c>
      <c r="N18" s="42">
        <f t="shared" si="0"/>
        <v>2450</v>
      </c>
      <c r="O18" s="42">
        <v>2542</v>
      </c>
      <c r="P18" s="45">
        <f t="shared" si="1"/>
        <v>-92</v>
      </c>
      <c r="Q18" s="37">
        <f t="shared" si="2"/>
        <v>-3.6191974822974038E-2</v>
      </c>
    </row>
    <row r="19" spans="1:17" x14ac:dyDescent="0.25">
      <c r="A19" s="47" t="s">
        <v>95</v>
      </c>
      <c r="B19" s="16">
        <v>7960</v>
      </c>
      <c r="C19" s="16">
        <v>6418</v>
      </c>
      <c r="D19" s="16">
        <v>7870</v>
      </c>
      <c r="E19" s="16">
        <v>8358</v>
      </c>
      <c r="F19" s="16">
        <v>7501</v>
      </c>
      <c r="G19" s="16">
        <v>8808</v>
      </c>
      <c r="H19" s="16">
        <v>8417</v>
      </c>
      <c r="I19" s="16">
        <v>8794</v>
      </c>
      <c r="J19" s="16">
        <v>7449</v>
      </c>
      <c r="K19" s="16">
        <v>7434</v>
      </c>
      <c r="L19" s="16">
        <v>7511</v>
      </c>
      <c r="M19" s="16" t="s">
        <v>71</v>
      </c>
      <c r="N19" s="49">
        <f t="shared" si="0"/>
        <v>86520</v>
      </c>
      <c r="O19" s="49">
        <v>82891</v>
      </c>
      <c r="P19" s="50">
        <f t="shared" si="1"/>
        <v>3629</v>
      </c>
      <c r="Q19" s="48">
        <f t="shared" si="2"/>
        <v>4.3780386290429602E-2</v>
      </c>
    </row>
    <row r="20" spans="1:17" x14ac:dyDescent="0.25">
      <c r="A20" s="20" t="s">
        <v>96</v>
      </c>
      <c r="B20" s="5">
        <v>2958</v>
      </c>
      <c r="C20" s="5">
        <v>2725</v>
      </c>
      <c r="D20" s="5">
        <v>3505</v>
      </c>
      <c r="E20" s="5">
        <v>3352</v>
      </c>
      <c r="F20" s="5">
        <v>2875</v>
      </c>
      <c r="G20" s="5">
        <v>2888</v>
      </c>
      <c r="H20" s="5">
        <v>3136</v>
      </c>
      <c r="I20" s="5">
        <v>3511</v>
      </c>
      <c r="J20" s="5">
        <v>4171</v>
      </c>
      <c r="K20" s="5">
        <v>3724</v>
      </c>
      <c r="L20" s="5">
        <v>4185</v>
      </c>
      <c r="M20" s="5" t="s">
        <v>71</v>
      </c>
      <c r="N20" s="42">
        <f t="shared" si="0"/>
        <v>37030</v>
      </c>
      <c r="O20" s="42">
        <v>40312</v>
      </c>
      <c r="P20" s="45">
        <f t="shared" si="1"/>
        <v>-3282</v>
      </c>
      <c r="Q20" s="37">
        <f t="shared" si="2"/>
        <v>-8.141496328636634E-2</v>
      </c>
    </row>
    <row r="21" spans="1:17" x14ac:dyDescent="0.25">
      <c r="A21" s="20" t="s">
        <v>97</v>
      </c>
      <c r="B21" s="5">
        <v>1318</v>
      </c>
      <c r="C21" s="5">
        <v>1309</v>
      </c>
      <c r="D21" s="5">
        <v>1684</v>
      </c>
      <c r="E21" s="5">
        <v>1895</v>
      </c>
      <c r="F21" s="5">
        <v>1633</v>
      </c>
      <c r="G21" s="5">
        <v>1393</v>
      </c>
      <c r="H21" s="5">
        <v>1635</v>
      </c>
      <c r="I21" s="5">
        <v>1588</v>
      </c>
      <c r="J21" s="5">
        <v>2256</v>
      </c>
      <c r="K21" s="5">
        <v>1973</v>
      </c>
      <c r="L21" s="5">
        <v>2569</v>
      </c>
      <c r="M21" s="5" t="s">
        <v>71</v>
      </c>
      <c r="N21" s="42">
        <f t="shared" si="0"/>
        <v>19253</v>
      </c>
      <c r="O21" s="42">
        <v>18810</v>
      </c>
      <c r="P21" s="45">
        <f t="shared" si="1"/>
        <v>443</v>
      </c>
      <c r="Q21" s="37">
        <f t="shared" si="2"/>
        <v>2.355130249867092E-2</v>
      </c>
    </row>
    <row r="22" spans="1:17" x14ac:dyDescent="0.25">
      <c r="A22" s="47" t="s">
        <v>98</v>
      </c>
      <c r="B22" s="16">
        <v>4776</v>
      </c>
      <c r="C22" s="16">
        <v>4608</v>
      </c>
      <c r="D22" s="16">
        <v>5007</v>
      </c>
      <c r="E22" s="16">
        <v>5700</v>
      </c>
      <c r="F22" s="16">
        <v>5323</v>
      </c>
      <c r="G22" s="16">
        <v>5428</v>
      </c>
      <c r="H22" s="16">
        <v>5076</v>
      </c>
      <c r="I22" s="16">
        <v>4610</v>
      </c>
      <c r="J22" s="16">
        <v>6279</v>
      </c>
      <c r="K22" s="16">
        <v>6264</v>
      </c>
      <c r="L22" s="16">
        <v>6190</v>
      </c>
      <c r="M22" s="16" t="s">
        <v>71</v>
      </c>
      <c r="N22" s="49">
        <f t="shared" si="0"/>
        <v>59261</v>
      </c>
      <c r="O22" s="49">
        <v>59586</v>
      </c>
      <c r="P22" s="50">
        <f t="shared" si="1"/>
        <v>-325</v>
      </c>
      <c r="Q22" s="48">
        <f t="shared" si="2"/>
        <v>-5.4543013459537474E-3</v>
      </c>
    </row>
    <row r="23" spans="1:17" x14ac:dyDescent="0.25">
      <c r="A23" s="47" t="s">
        <v>99</v>
      </c>
      <c r="B23" s="16">
        <v>4405</v>
      </c>
      <c r="C23" s="16">
        <v>3909</v>
      </c>
      <c r="D23" s="16">
        <v>4766</v>
      </c>
      <c r="E23" s="16">
        <v>5376</v>
      </c>
      <c r="F23" s="16">
        <v>4704</v>
      </c>
      <c r="G23" s="16">
        <v>4275</v>
      </c>
      <c r="H23" s="16">
        <v>3841</v>
      </c>
      <c r="I23" s="16">
        <v>3584</v>
      </c>
      <c r="J23" s="16">
        <v>4988</v>
      </c>
      <c r="K23" s="16">
        <v>4375</v>
      </c>
      <c r="L23" s="16">
        <v>5622</v>
      </c>
      <c r="M23" s="16" t="s">
        <v>71</v>
      </c>
      <c r="N23" s="49">
        <f t="shared" si="0"/>
        <v>49845</v>
      </c>
      <c r="O23" s="49">
        <v>52452</v>
      </c>
      <c r="P23" s="50">
        <f t="shared" si="1"/>
        <v>-2607</v>
      </c>
      <c r="Q23" s="48">
        <f t="shared" si="2"/>
        <v>-4.9702585220773275E-2</v>
      </c>
    </row>
    <row r="24" spans="1:17" x14ac:dyDescent="0.25">
      <c r="A24" s="20" t="s">
        <v>100</v>
      </c>
      <c r="B24" s="5">
        <v>537</v>
      </c>
      <c r="C24" s="5">
        <v>557</v>
      </c>
      <c r="D24" s="5">
        <v>818</v>
      </c>
      <c r="E24" s="5">
        <v>1300</v>
      </c>
      <c r="F24" s="5">
        <v>980</v>
      </c>
      <c r="G24" s="5">
        <v>621</v>
      </c>
      <c r="H24" s="5">
        <v>649</v>
      </c>
      <c r="I24" s="5">
        <v>675</v>
      </c>
      <c r="J24" s="5">
        <v>655</v>
      </c>
      <c r="K24" s="5">
        <v>811</v>
      </c>
      <c r="L24" s="5">
        <v>847</v>
      </c>
      <c r="M24" s="5" t="s">
        <v>71</v>
      </c>
      <c r="N24" s="42">
        <f t="shared" si="0"/>
        <v>8450</v>
      </c>
      <c r="O24" s="42">
        <v>7907</v>
      </c>
      <c r="P24" s="45">
        <f t="shared" si="1"/>
        <v>543</v>
      </c>
      <c r="Q24" s="37">
        <f t="shared" si="2"/>
        <v>6.8673327431389902E-2</v>
      </c>
    </row>
    <row r="25" spans="1:17" x14ac:dyDescent="0.25">
      <c r="A25" s="20" t="s">
        <v>101</v>
      </c>
      <c r="B25" s="5">
        <v>587</v>
      </c>
      <c r="C25" s="5">
        <v>735</v>
      </c>
      <c r="D25" s="5">
        <v>975</v>
      </c>
      <c r="E25" s="5">
        <v>1540</v>
      </c>
      <c r="F25" s="5">
        <v>868</v>
      </c>
      <c r="G25" s="5">
        <v>924</v>
      </c>
      <c r="H25" s="5">
        <v>809</v>
      </c>
      <c r="I25" s="5">
        <v>1171</v>
      </c>
      <c r="J25" s="5">
        <v>1004</v>
      </c>
      <c r="K25" s="5">
        <v>1168</v>
      </c>
      <c r="L25" s="5">
        <v>1134</v>
      </c>
      <c r="M25" s="5" t="s">
        <v>71</v>
      </c>
      <c r="N25" s="42">
        <f t="shared" si="0"/>
        <v>10915</v>
      </c>
      <c r="O25" s="42">
        <v>11795</v>
      </c>
      <c r="P25" s="45">
        <f t="shared" si="1"/>
        <v>-880</v>
      </c>
      <c r="Q25" s="37">
        <f t="shared" si="2"/>
        <v>-7.4607884696905463E-2</v>
      </c>
    </row>
    <row r="26" spans="1:17" x14ac:dyDescent="0.25">
      <c r="A26" s="20" t="s">
        <v>102</v>
      </c>
      <c r="B26" s="5">
        <v>211</v>
      </c>
      <c r="C26" s="5">
        <v>162</v>
      </c>
      <c r="D26" s="5">
        <v>264</v>
      </c>
      <c r="E26" s="5">
        <v>430</v>
      </c>
      <c r="F26" s="5">
        <v>288</v>
      </c>
      <c r="G26" s="5">
        <v>303</v>
      </c>
      <c r="H26" s="5">
        <v>406</v>
      </c>
      <c r="I26" s="5">
        <v>437</v>
      </c>
      <c r="J26" s="5">
        <v>403</v>
      </c>
      <c r="K26" s="5">
        <v>413</v>
      </c>
      <c r="L26" s="5">
        <v>204</v>
      </c>
      <c r="M26" s="5" t="s">
        <v>71</v>
      </c>
      <c r="N26" s="42">
        <f t="shared" si="0"/>
        <v>3521</v>
      </c>
      <c r="O26" s="42">
        <v>2405</v>
      </c>
      <c r="P26" s="45">
        <f t="shared" si="1"/>
        <v>1116</v>
      </c>
      <c r="Q26" s="37">
        <f t="shared" si="2"/>
        <v>0.46403326403326406</v>
      </c>
    </row>
    <row r="27" spans="1:17" x14ac:dyDescent="0.25">
      <c r="A27" s="47" t="s">
        <v>103</v>
      </c>
      <c r="B27" s="16">
        <v>3777</v>
      </c>
      <c r="C27" s="16">
        <v>3682</v>
      </c>
      <c r="D27" s="16">
        <v>5430</v>
      </c>
      <c r="E27" s="16">
        <v>7793</v>
      </c>
      <c r="F27" s="16">
        <v>4892</v>
      </c>
      <c r="G27" s="16">
        <v>4826</v>
      </c>
      <c r="H27" s="16">
        <v>4708</v>
      </c>
      <c r="I27" s="16">
        <v>5931</v>
      </c>
      <c r="J27" s="16">
        <v>6141</v>
      </c>
      <c r="K27" s="16">
        <v>5089</v>
      </c>
      <c r="L27" s="16">
        <v>6015</v>
      </c>
      <c r="M27" s="16" t="s">
        <v>71</v>
      </c>
      <c r="N27" s="49">
        <f t="shared" si="0"/>
        <v>58284</v>
      </c>
      <c r="O27" s="49">
        <v>60042</v>
      </c>
      <c r="P27" s="50">
        <f t="shared" si="1"/>
        <v>-1758</v>
      </c>
      <c r="Q27" s="48">
        <f t="shared" si="2"/>
        <v>-2.9279504346957131E-2</v>
      </c>
    </row>
    <row r="28" spans="1:17" x14ac:dyDescent="0.25">
      <c r="A28" s="25" t="s">
        <v>27</v>
      </c>
      <c r="B28" s="26">
        <f>SUM(B5:B27)</f>
        <v>71301</v>
      </c>
      <c r="C28" s="26">
        <f>SUM(C5:C27)</f>
        <v>66334</v>
      </c>
      <c r="D28" s="26">
        <f>SUM(D5:D27)</f>
        <v>82905</v>
      </c>
      <c r="E28" s="26">
        <f>SUM(E5:E27)</f>
        <v>94531</v>
      </c>
      <c r="F28" s="26">
        <f>SUM(F5:F27)</f>
        <v>78866</v>
      </c>
      <c r="G28" s="26">
        <f t="shared" ref="G28:M28" si="3">SUM(G7:G27)</f>
        <v>81701</v>
      </c>
      <c r="H28" s="26">
        <f t="shared" si="3"/>
        <v>79327</v>
      </c>
      <c r="I28" s="26">
        <f t="shared" si="3"/>
        <v>82681</v>
      </c>
      <c r="J28" s="26">
        <f t="shared" si="3"/>
        <v>85146</v>
      </c>
      <c r="K28" s="26">
        <f t="shared" si="3"/>
        <v>79796</v>
      </c>
      <c r="L28" s="26">
        <f t="shared" si="3"/>
        <v>87358</v>
      </c>
      <c r="M28" s="26">
        <f t="shared" si="3"/>
        <v>0</v>
      </c>
      <c r="N28" s="83">
        <f t="shared" si="0"/>
        <v>889946</v>
      </c>
      <c r="O28" s="83">
        <v>901375</v>
      </c>
      <c r="P28" s="84">
        <f t="shared" si="1"/>
        <v>-11429</v>
      </c>
      <c r="Q28" s="85">
        <f t="shared" si="2"/>
        <v>-1.2679517403966162E-2</v>
      </c>
    </row>
    <row r="29" spans="1:17" x14ac:dyDescent="0.25">
      <c r="A29" s="21" t="s">
        <v>74</v>
      </c>
      <c r="B29" s="9">
        <v>1130</v>
      </c>
      <c r="C29" s="9">
        <v>1026</v>
      </c>
      <c r="D29" s="9">
        <v>1256</v>
      </c>
      <c r="E29" s="9">
        <v>1655</v>
      </c>
      <c r="F29" s="9">
        <v>1555</v>
      </c>
      <c r="G29" s="9">
        <v>1221</v>
      </c>
      <c r="H29" s="9">
        <v>1866</v>
      </c>
      <c r="I29" s="9">
        <v>1944</v>
      </c>
      <c r="J29" s="9">
        <v>1711</v>
      </c>
      <c r="K29" s="9">
        <v>1754</v>
      </c>
      <c r="L29" s="9">
        <v>1286</v>
      </c>
      <c r="M29" s="9" t="s">
        <v>71</v>
      </c>
      <c r="N29" s="42">
        <f t="shared" si="0"/>
        <v>16404</v>
      </c>
      <c r="O29" s="42">
        <v>17409</v>
      </c>
      <c r="P29" s="45">
        <f t="shared" si="1"/>
        <v>-1005</v>
      </c>
      <c r="Q29" s="37">
        <f t="shared" si="2"/>
        <v>-5.7728760985697056E-2</v>
      </c>
    </row>
    <row r="30" spans="1:17" s="24" customFormat="1" x14ac:dyDescent="0.25">
      <c r="A30" s="22" t="s">
        <v>12</v>
      </c>
      <c r="B30" s="23">
        <v>190</v>
      </c>
      <c r="C30" s="23">
        <v>262</v>
      </c>
      <c r="D30" s="23">
        <v>422</v>
      </c>
      <c r="E30" s="23">
        <v>1314</v>
      </c>
      <c r="F30" s="23">
        <v>797</v>
      </c>
      <c r="G30" s="23">
        <v>925</v>
      </c>
      <c r="H30" s="23">
        <v>1683</v>
      </c>
      <c r="I30" s="23">
        <v>1672</v>
      </c>
      <c r="J30" s="23">
        <v>1055</v>
      </c>
      <c r="K30" s="23">
        <v>639</v>
      </c>
      <c r="L30" s="23">
        <v>398</v>
      </c>
      <c r="M30" s="23" t="s">
        <v>71</v>
      </c>
      <c r="N30" s="42">
        <f t="shared" si="0"/>
        <v>9357</v>
      </c>
      <c r="O30" s="42">
        <v>9471</v>
      </c>
      <c r="P30" s="45">
        <f t="shared" si="1"/>
        <v>-114</v>
      </c>
      <c r="Q30" s="37">
        <f t="shared" si="2"/>
        <v>-1.2036743744060817E-2</v>
      </c>
    </row>
    <row r="31" spans="1:17" x14ac:dyDescent="0.25">
      <c r="A31" s="5" t="s">
        <v>13</v>
      </c>
      <c r="B31" s="10">
        <v>282</v>
      </c>
      <c r="C31" s="10">
        <v>282</v>
      </c>
      <c r="D31" s="10">
        <v>601</v>
      </c>
      <c r="E31" s="10">
        <v>822</v>
      </c>
      <c r="F31" s="10">
        <v>982</v>
      </c>
      <c r="G31" s="10">
        <v>1436</v>
      </c>
      <c r="H31" s="10">
        <v>3070</v>
      </c>
      <c r="I31" s="10">
        <v>2289</v>
      </c>
      <c r="J31" s="10">
        <v>1822</v>
      </c>
      <c r="K31" s="10">
        <v>798</v>
      </c>
      <c r="L31" s="10">
        <v>564</v>
      </c>
      <c r="M31" s="10" t="s">
        <v>71</v>
      </c>
      <c r="N31" s="42">
        <f t="shared" si="0"/>
        <v>12948</v>
      </c>
      <c r="O31" s="42">
        <v>15155</v>
      </c>
      <c r="P31" s="45">
        <f t="shared" si="1"/>
        <v>-2207</v>
      </c>
      <c r="Q31" s="37">
        <f t="shared" si="2"/>
        <v>-0.14562850544374795</v>
      </c>
    </row>
    <row r="32" spans="1:17" x14ac:dyDescent="0.25">
      <c r="A32" s="5" t="s">
        <v>14</v>
      </c>
      <c r="B32" s="10">
        <v>116</v>
      </c>
      <c r="C32" s="10">
        <v>215</v>
      </c>
      <c r="D32" s="10">
        <v>222</v>
      </c>
      <c r="E32" s="10">
        <v>540</v>
      </c>
      <c r="F32" s="10">
        <v>590</v>
      </c>
      <c r="G32" s="10">
        <v>551</v>
      </c>
      <c r="H32" s="10">
        <v>635</v>
      </c>
      <c r="I32" s="10">
        <v>632</v>
      </c>
      <c r="J32" s="10">
        <v>563</v>
      </c>
      <c r="K32" s="10">
        <v>531</v>
      </c>
      <c r="L32" s="10">
        <v>513</v>
      </c>
      <c r="M32" s="10" t="s">
        <v>71</v>
      </c>
      <c r="N32" s="42">
        <f t="shared" si="0"/>
        <v>5108</v>
      </c>
      <c r="O32" s="42">
        <v>4703</v>
      </c>
      <c r="P32" s="45">
        <f t="shared" si="1"/>
        <v>405</v>
      </c>
      <c r="Q32" s="37">
        <f t="shared" si="2"/>
        <v>8.6115245587922606E-2</v>
      </c>
    </row>
    <row r="33" spans="1:17" x14ac:dyDescent="0.25">
      <c r="A33" s="5" t="s">
        <v>16</v>
      </c>
      <c r="B33" s="10">
        <v>22</v>
      </c>
      <c r="C33" s="10">
        <v>12</v>
      </c>
      <c r="D33" s="10">
        <v>15</v>
      </c>
      <c r="E33" s="10">
        <v>37</v>
      </c>
      <c r="F33" s="10">
        <v>187</v>
      </c>
      <c r="G33" s="10">
        <v>146</v>
      </c>
      <c r="H33" s="10">
        <v>381</v>
      </c>
      <c r="I33" s="10">
        <v>353</v>
      </c>
      <c r="J33" s="10">
        <v>112</v>
      </c>
      <c r="K33" s="10">
        <v>35</v>
      </c>
      <c r="L33" s="10">
        <v>52</v>
      </c>
      <c r="M33" s="10" t="s">
        <v>71</v>
      </c>
      <c r="N33" s="42">
        <f t="shared" si="0"/>
        <v>1352</v>
      </c>
      <c r="O33" s="42">
        <v>980</v>
      </c>
      <c r="P33" s="45">
        <f t="shared" si="1"/>
        <v>372</v>
      </c>
      <c r="Q33" s="37">
        <f t="shared" si="2"/>
        <v>0.37959183673469388</v>
      </c>
    </row>
    <row r="34" spans="1:17" x14ac:dyDescent="0.25">
      <c r="A34" s="5" t="s">
        <v>15</v>
      </c>
      <c r="B34" s="10">
        <v>255</v>
      </c>
      <c r="C34" s="10">
        <v>214</v>
      </c>
      <c r="D34" s="10">
        <v>416</v>
      </c>
      <c r="E34" s="10">
        <v>442</v>
      </c>
      <c r="F34" s="10">
        <v>380</v>
      </c>
      <c r="G34" s="10">
        <v>460</v>
      </c>
      <c r="H34" s="10">
        <v>479</v>
      </c>
      <c r="I34" s="10">
        <v>415</v>
      </c>
      <c r="J34" s="10">
        <v>532</v>
      </c>
      <c r="K34" s="10">
        <v>501</v>
      </c>
      <c r="L34" s="10">
        <v>509</v>
      </c>
      <c r="M34" s="10" t="s">
        <v>71</v>
      </c>
      <c r="N34" s="42">
        <f t="shared" si="0"/>
        <v>4603</v>
      </c>
      <c r="O34" s="42">
        <v>4112</v>
      </c>
      <c r="P34" s="45">
        <f t="shared" si="1"/>
        <v>491</v>
      </c>
      <c r="Q34" s="37">
        <f t="shared" si="2"/>
        <v>0.11940661478599222</v>
      </c>
    </row>
    <row r="35" spans="1:17" s="96" customFormat="1" x14ac:dyDescent="0.25">
      <c r="A35" s="93" t="s">
        <v>18</v>
      </c>
      <c r="B35" s="94">
        <v>125</v>
      </c>
      <c r="C35" s="94">
        <v>191</v>
      </c>
      <c r="D35" s="94">
        <v>270</v>
      </c>
      <c r="E35" s="94">
        <v>727</v>
      </c>
      <c r="F35" s="94">
        <v>471</v>
      </c>
      <c r="G35" s="94">
        <v>519</v>
      </c>
      <c r="H35" s="94">
        <v>2750</v>
      </c>
      <c r="I35" s="94">
        <v>934</v>
      </c>
      <c r="J35" s="94">
        <v>594</v>
      </c>
      <c r="K35" s="94">
        <v>655</v>
      </c>
      <c r="L35" s="94">
        <v>295</v>
      </c>
      <c r="M35" s="94" t="s">
        <v>71</v>
      </c>
      <c r="N35" s="95">
        <f t="shared" si="0"/>
        <v>7531</v>
      </c>
      <c r="O35" s="95">
        <v>7159</v>
      </c>
      <c r="P35" s="90">
        <f t="shared" si="1"/>
        <v>372</v>
      </c>
      <c r="Q35" s="63">
        <f t="shared" si="2"/>
        <v>5.1962564603994968E-2</v>
      </c>
    </row>
    <row r="36" spans="1:17" x14ac:dyDescent="0.25">
      <c r="A36" s="5" t="s">
        <v>19</v>
      </c>
      <c r="B36" s="10">
        <v>87</v>
      </c>
      <c r="C36" s="10">
        <v>98</v>
      </c>
      <c r="D36" s="10">
        <v>124</v>
      </c>
      <c r="E36" s="10">
        <v>145</v>
      </c>
      <c r="F36" s="10">
        <v>219</v>
      </c>
      <c r="G36" s="10">
        <v>299</v>
      </c>
      <c r="H36" s="10">
        <v>397</v>
      </c>
      <c r="I36" s="10">
        <v>227</v>
      </c>
      <c r="J36" s="10">
        <v>168</v>
      </c>
      <c r="K36" s="10">
        <v>186</v>
      </c>
      <c r="L36" s="10">
        <v>109</v>
      </c>
      <c r="M36" s="10" t="s">
        <v>71</v>
      </c>
      <c r="N36" s="42">
        <f t="shared" si="0"/>
        <v>2059</v>
      </c>
      <c r="O36" s="42">
        <v>1827</v>
      </c>
      <c r="P36" s="45">
        <f t="shared" si="1"/>
        <v>232</v>
      </c>
      <c r="Q36" s="37">
        <f t="shared" si="2"/>
        <v>0.12698412698412698</v>
      </c>
    </row>
    <row r="37" spans="1:17" s="96" customFormat="1" x14ac:dyDescent="0.25">
      <c r="A37" s="93" t="s">
        <v>20</v>
      </c>
      <c r="B37" s="94">
        <v>146</v>
      </c>
      <c r="C37" s="94">
        <v>104</v>
      </c>
      <c r="D37" s="94">
        <v>242</v>
      </c>
      <c r="E37" s="94">
        <v>515</v>
      </c>
      <c r="F37" s="94">
        <v>555</v>
      </c>
      <c r="G37" s="94">
        <v>863</v>
      </c>
      <c r="H37" s="94">
        <v>1190</v>
      </c>
      <c r="I37" s="94">
        <v>498</v>
      </c>
      <c r="J37" s="94">
        <v>533</v>
      </c>
      <c r="K37" s="94">
        <v>556</v>
      </c>
      <c r="L37" s="94">
        <v>364</v>
      </c>
      <c r="M37" s="94" t="s">
        <v>71</v>
      </c>
      <c r="N37" s="95">
        <f t="shared" si="0"/>
        <v>5566</v>
      </c>
      <c r="O37" s="95">
        <v>5654</v>
      </c>
      <c r="P37" s="90">
        <f t="shared" si="1"/>
        <v>-88</v>
      </c>
      <c r="Q37" s="63">
        <f t="shared" si="2"/>
        <v>-1.556420233463035E-2</v>
      </c>
    </row>
    <row r="38" spans="1:17" s="71" customFormat="1" x14ac:dyDescent="0.25">
      <c r="A38" s="66" t="s">
        <v>21</v>
      </c>
      <c r="B38" s="67">
        <v>2741</v>
      </c>
      <c r="C38" s="67">
        <v>3927</v>
      </c>
      <c r="D38" s="67">
        <v>4180</v>
      </c>
      <c r="E38" s="67">
        <v>8924</v>
      </c>
      <c r="F38" s="67">
        <v>8863</v>
      </c>
      <c r="G38" s="67">
        <v>8415</v>
      </c>
      <c r="H38" s="67">
        <v>11666</v>
      </c>
      <c r="I38" s="67">
        <v>24600</v>
      </c>
      <c r="J38" s="67">
        <v>7634</v>
      </c>
      <c r="K38" s="79">
        <v>7268</v>
      </c>
      <c r="L38" s="79">
        <v>4428</v>
      </c>
      <c r="M38" s="67" t="s">
        <v>71</v>
      </c>
      <c r="N38" s="69">
        <f t="shared" si="0"/>
        <v>92646</v>
      </c>
      <c r="O38" s="69">
        <v>117336</v>
      </c>
      <c r="P38" s="70">
        <f t="shared" si="1"/>
        <v>-24690</v>
      </c>
      <c r="Q38" s="68">
        <f t="shared" si="2"/>
        <v>-0.21042135406013499</v>
      </c>
    </row>
    <row r="39" spans="1:17" x14ac:dyDescent="0.25">
      <c r="A39" s="16" t="s">
        <v>22</v>
      </c>
      <c r="B39" s="17">
        <v>1991</v>
      </c>
      <c r="C39" s="17">
        <v>1813</v>
      </c>
      <c r="D39" s="17">
        <v>3650</v>
      </c>
      <c r="E39" s="17">
        <v>6551</v>
      </c>
      <c r="F39" s="17">
        <v>6950</v>
      </c>
      <c r="G39" s="17">
        <v>8771</v>
      </c>
      <c r="H39" s="17">
        <v>10562</v>
      </c>
      <c r="I39" s="17">
        <v>12948</v>
      </c>
      <c r="J39" s="17">
        <v>9532</v>
      </c>
      <c r="K39" s="17">
        <v>7418</v>
      </c>
      <c r="L39" s="17">
        <v>4918</v>
      </c>
      <c r="M39" s="17" t="s">
        <v>71</v>
      </c>
      <c r="N39" s="49">
        <f t="shared" ref="N39:N70" si="4">SUM(B39,C39,D39,E39,F39,G39,H39,I39,J39,K39,L39,M39)</f>
        <v>75104</v>
      </c>
      <c r="O39" s="49">
        <v>73515</v>
      </c>
      <c r="P39" s="50">
        <f t="shared" si="1"/>
        <v>1589</v>
      </c>
      <c r="Q39" s="48">
        <f t="shared" si="2"/>
        <v>2.1614636468747873E-2</v>
      </c>
    </row>
    <row r="40" spans="1:17" x14ac:dyDescent="0.25">
      <c r="A40" s="5" t="s">
        <v>23</v>
      </c>
      <c r="B40" s="10">
        <v>285</v>
      </c>
      <c r="C40" s="10">
        <v>365</v>
      </c>
      <c r="D40" s="10">
        <v>301</v>
      </c>
      <c r="E40" s="10">
        <v>680</v>
      </c>
      <c r="F40" s="10">
        <v>1210</v>
      </c>
      <c r="G40" s="10">
        <v>1718</v>
      </c>
      <c r="H40" s="10">
        <v>1248</v>
      </c>
      <c r="I40" s="10">
        <v>1036</v>
      </c>
      <c r="J40" s="10">
        <v>895</v>
      </c>
      <c r="K40" s="10">
        <v>615</v>
      </c>
      <c r="L40" s="10">
        <v>329</v>
      </c>
      <c r="M40" s="10" t="s">
        <v>71</v>
      </c>
      <c r="N40" s="42">
        <f t="shared" si="4"/>
        <v>8682</v>
      </c>
      <c r="O40" s="42">
        <v>9259</v>
      </c>
      <c r="P40" s="45">
        <f t="shared" si="1"/>
        <v>-577</v>
      </c>
      <c r="Q40" s="37">
        <f t="shared" si="2"/>
        <v>-6.2317744896857111E-2</v>
      </c>
    </row>
    <row r="41" spans="1:17" x14ac:dyDescent="0.25">
      <c r="A41" s="5" t="s">
        <v>26</v>
      </c>
      <c r="B41" s="10">
        <v>189</v>
      </c>
      <c r="C41" s="10">
        <v>174</v>
      </c>
      <c r="D41" s="10">
        <v>215</v>
      </c>
      <c r="E41" s="10">
        <v>341</v>
      </c>
      <c r="F41" s="10">
        <v>442</v>
      </c>
      <c r="G41" s="10">
        <v>462</v>
      </c>
      <c r="H41" s="10">
        <v>518</v>
      </c>
      <c r="I41" s="10">
        <v>692</v>
      </c>
      <c r="J41" s="10">
        <v>503</v>
      </c>
      <c r="K41" s="10">
        <v>472</v>
      </c>
      <c r="L41" s="10">
        <v>275</v>
      </c>
      <c r="M41" s="10" t="s">
        <v>71</v>
      </c>
      <c r="N41" s="42">
        <f t="shared" si="4"/>
        <v>4283</v>
      </c>
      <c r="O41" s="42">
        <v>5148</v>
      </c>
      <c r="P41" s="45">
        <f t="shared" si="1"/>
        <v>-865</v>
      </c>
      <c r="Q41" s="37">
        <f t="shared" si="2"/>
        <v>-0.16802641802641802</v>
      </c>
    </row>
    <row r="42" spans="1:17" x14ac:dyDescent="0.25">
      <c r="A42" s="5" t="s">
        <v>25</v>
      </c>
      <c r="B42" s="10">
        <v>1</v>
      </c>
      <c r="C42" s="10">
        <v>5</v>
      </c>
      <c r="D42" s="10">
        <v>20</v>
      </c>
      <c r="E42" s="10">
        <v>42</v>
      </c>
      <c r="F42" s="10">
        <v>44</v>
      </c>
      <c r="G42" s="10">
        <v>141</v>
      </c>
      <c r="H42" s="10">
        <v>227</v>
      </c>
      <c r="I42" s="10">
        <v>239</v>
      </c>
      <c r="J42" s="10">
        <v>125</v>
      </c>
      <c r="K42" s="10">
        <v>91</v>
      </c>
      <c r="L42" s="10">
        <v>44</v>
      </c>
      <c r="M42" s="10" t="s">
        <v>71</v>
      </c>
      <c r="N42" s="42">
        <f t="shared" si="4"/>
        <v>979</v>
      </c>
      <c r="O42" s="42">
        <v>1446</v>
      </c>
      <c r="P42" s="45">
        <f t="shared" si="1"/>
        <v>-467</v>
      </c>
      <c r="Q42" s="37">
        <f t="shared" si="2"/>
        <v>-0.32295988934993086</v>
      </c>
    </row>
    <row r="43" spans="1:17" x14ac:dyDescent="0.25">
      <c r="A43" s="5" t="s">
        <v>28</v>
      </c>
      <c r="B43" s="10">
        <v>81</v>
      </c>
      <c r="C43" s="10">
        <v>53</v>
      </c>
      <c r="D43" s="10">
        <v>89</v>
      </c>
      <c r="E43" s="10">
        <v>253</v>
      </c>
      <c r="F43" s="10">
        <v>141</v>
      </c>
      <c r="G43" s="10">
        <v>235</v>
      </c>
      <c r="H43" s="10">
        <v>190</v>
      </c>
      <c r="I43" s="10">
        <v>411</v>
      </c>
      <c r="J43" s="10">
        <v>315</v>
      </c>
      <c r="K43" s="10">
        <v>414</v>
      </c>
      <c r="L43" s="10">
        <v>282</v>
      </c>
      <c r="M43" s="10" t="s">
        <v>71</v>
      </c>
      <c r="N43" s="42">
        <f t="shared" si="4"/>
        <v>2464</v>
      </c>
      <c r="O43" s="42">
        <v>1580</v>
      </c>
      <c r="P43" s="45">
        <f t="shared" si="1"/>
        <v>884</v>
      </c>
      <c r="Q43" s="37">
        <f t="shared" si="2"/>
        <v>0.55949367088607593</v>
      </c>
    </row>
    <row r="44" spans="1:17" x14ac:dyDescent="0.25">
      <c r="A44" s="5" t="s">
        <v>29</v>
      </c>
      <c r="B44" s="10">
        <v>53</v>
      </c>
      <c r="C44" s="10">
        <v>71</v>
      </c>
      <c r="D44" s="10">
        <v>132</v>
      </c>
      <c r="E44" s="10">
        <v>288</v>
      </c>
      <c r="F44" s="10">
        <v>314</v>
      </c>
      <c r="G44" s="10">
        <v>379</v>
      </c>
      <c r="H44" s="10">
        <v>484</v>
      </c>
      <c r="I44" s="10">
        <v>650</v>
      </c>
      <c r="J44" s="10">
        <v>422</v>
      </c>
      <c r="K44" s="10">
        <v>409</v>
      </c>
      <c r="L44" s="10">
        <v>277</v>
      </c>
      <c r="M44" s="10" t="s">
        <v>71</v>
      </c>
      <c r="N44" s="42">
        <f t="shared" si="4"/>
        <v>3479</v>
      </c>
      <c r="O44" s="42">
        <v>3470</v>
      </c>
      <c r="P44" s="45">
        <f t="shared" si="1"/>
        <v>9</v>
      </c>
      <c r="Q44" s="37">
        <f t="shared" si="2"/>
        <v>2.5936599423631124E-3</v>
      </c>
    </row>
    <row r="45" spans="1:17" x14ac:dyDescent="0.25">
      <c r="A45" s="5" t="s">
        <v>30</v>
      </c>
      <c r="B45" s="10">
        <v>34</v>
      </c>
      <c r="C45" s="10">
        <v>25</v>
      </c>
      <c r="D45" s="10">
        <v>34</v>
      </c>
      <c r="E45" s="10">
        <v>101</v>
      </c>
      <c r="F45" s="10">
        <v>266</v>
      </c>
      <c r="G45" s="10">
        <v>121</v>
      </c>
      <c r="H45" s="10">
        <v>209</v>
      </c>
      <c r="I45" s="10">
        <v>317</v>
      </c>
      <c r="J45" s="10">
        <v>81</v>
      </c>
      <c r="K45" s="10">
        <v>106</v>
      </c>
      <c r="L45" s="10">
        <v>41</v>
      </c>
      <c r="M45" s="10" t="s">
        <v>71</v>
      </c>
      <c r="N45" s="42">
        <f t="shared" si="4"/>
        <v>1335</v>
      </c>
      <c r="O45" s="42">
        <v>1562</v>
      </c>
      <c r="P45" s="45">
        <f t="shared" si="1"/>
        <v>-227</v>
      </c>
      <c r="Q45" s="37">
        <f t="shared" si="2"/>
        <v>-0.14532650448143405</v>
      </c>
    </row>
    <row r="46" spans="1:17" x14ac:dyDescent="0.25">
      <c r="A46" s="5" t="s">
        <v>31</v>
      </c>
      <c r="B46" s="10">
        <v>134</v>
      </c>
      <c r="C46" s="10">
        <v>134</v>
      </c>
      <c r="D46" s="10">
        <v>178</v>
      </c>
      <c r="E46" s="10">
        <v>141</v>
      </c>
      <c r="F46" s="10">
        <v>235</v>
      </c>
      <c r="G46" s="10">
        <v>195</v>
      </c>
      <c r="H46" s="10">
        <v>183</v>
      </c>
      <c r="I46" s="10">
        <v>133</v>
      </c>
      <c r="J46" s="10">
        <v>189</v>
      </c>
      <c r="K46" s="10">
        <v>154</v>
      </c>
      <c r="L46" s="10">
        <v>78</v>
      </c>
      <c r="M46" s="10" t="s">
        <v>71</v>
      </c>
      <c r="N46" s="42">
        <f t="shared" si="4"/>
        <v>1754</v>
      </c>
      <c r="O46" s="42">
        <v>1629</v>
      </c>
      <c r="P46" s="45">
        <f t="shared" si="1"/>
        <v>125</v>
      </c>
      <c r="Q46" s="37">
        <f t="shared" si="2"/>
        <v>7.6734192756292202E-2</v>
      </c>
    </row>
    <row r="47" spans="1:17" s="96" customFormat="1" x14ac:dyDescent="0.25">
      <c r="A47" s="93" t="s">
        <v>33</v>
      </c>
      <c r="B47" s="94">
        <v>117</v>
      </c>
      <c r="C47" s="94">
        <v>151</v>
      </c>
      <c r="D47" s="94">
        <v>404</v>
      </c>
      <c r="E47" s="94">
        <v>496</v>
      </c>
      <c r="F47" s="94">
        <v>616</v>
      </c>
      <c r="G47" s="94">
        <v>1103</v>
      </c>
      <c r="H47" s="94">
        <v>2614</v>
      </c>
      <c r="I47" s="94">
        <v>861</v>
      </c>
      <c r="J47" s="94">
        <v>627</v>
      </c>
      <c r="K47" s="94">
        <v>598</v>
      </c>
      <c r="L47" s="94">
        <v>381</v>
      </c>
      <c r="M47" s="94" t="s">
        <v>71</v>
      </c>
      <c r="N47" s="95">
        <f t="shared" si="4"/>
        <v>7968</v>
      </c>
      <c r="O47" s="95">
        <v>6808</v>
      </c>
      <c r="P47" s="90">
        <f t="shared" si="1"/>
        <v>1160</v>
      </c>
      <c r="Q47" s="63">
        <f t="shared" si="2"/>
        <v>0.17038777908343125</v>
      </c>
    </row>
    <row r="48" spans="1:17" x14ac:dyDescent="0.25">
      <c r="A48" s="16" t="s">
        <v>32</v>
      </c>
      <c r="B48" s="17">
        <v>602</v>
      </c>
      <c r="C48" s="17">
        <v>537</v>
      </c>
      <c r="D48" s="17">
        <v>1068</v>
      </c>
      <c r="E48" s="17">
        <v>1957</v>
      </c>
      <c r="F48" s="17">
        <v>1859</v>
      </c>
      <c r="G48" s="17">
        <v>2406</v>
      </c>
      <c r="H48" s="17">
        <v>5754</v>
      </c>
      <c r="I48" s="17">
        <v>6372</v>
      </c>
      <c r="J48" s="17">
        <v>2787</v>
      </c>
      <c r="K48" s="17">
        <v>2182</v>
      </c>
      <c r="L48" s="17">
        <v>1126</v>
      </c>
      <c r="M48" s="17" t="s">
        <v>71</v>
      </c>
      <c r="N48" s="49">
        <f t="shared" si="4"/>
        <v>26650</v>
      </c>
      <c r="O48" s="49">
        <v>26153</v>
      </c>
      <c r="P48" s="50">
        <f t="shared" si="1"/>
        <v>497</v>
      </c>
      <c r="Q48" s="48">
        <f t="shared" si="2"/>
        <v>1.9003555997399914E-2</v>
      </c>
    </row>
    <row r="49" spans="1:17" x14ac:dyDescent="0.25">
      <c r="A49" s="5" t="s">
        <v>34</v>
      </c>
      <c r="B49" s="10">
        <v>396</v>
      </c>
      <c r="C49" s="10">
        <v>424</v>
      </c>
      <c r="D49" s="10">
        <v>685</v>
      </c>
      <c r="E49" s="10">
        <v>1442</v>
      </c>
      <c r="F49" s="10">
        <v>2109</v>
      </c>
      <c r="G49" s="10">
        <v>1949</v>
      </c>
      <c r="H49" s="10">
        <v>2620</v>
      </c>
      <c r="I49" s="10">
        <v>3429</v>
      </c>
      <c r="J49" s="10">
        <v>1825</v>
      </c>
      <c r="K49" s="10">
        <v>1226</v>
      </c>
      <c r="L49" s="10">
        <v>1665</v>
      </c>
      <c r="M49" s="10" t="s">
        <v>71</v>
      </c>
      <c r="N49" s="42">
        <f t="shared" si="4"/>
        <v>17770</v>
      </c>
      <c r="O49" s="42">
        <v>14708</v>
      </c>
      <c r="P49" s="45">
        <f t="shared" si="1"/>
        <v>3062</v>
      </c>
      <c r="Q49" s="37">
        <f t="shared" si="2"/>
        <v>0.20818602121294533</v>
      </c>
    </row>
    <row r="50" spans="1:17" x14ac:dyDescent="0.25">
      <c r="A50" s="5" t="s">
        <v>35</v>
      </c>
      <c r="B50" s="10">
        <v>394</v>
      </c>
      <c r="C50" s="10">
        <v>278</v>
      </c>
      <c r="D50" s="10">
        <v>439</v>
      </c>
      <c r="E50" s="10">
        <v>1218</v>
      </c>
      <c r="F50" s="10">
        <v>1229</v>
      </c>
      <c r="G50" s="10">
        <v>1215</v>
      </c>
      <c r="H50" s="10">
        <v>1268</v>
      </c>
      <c r="I50" s="10">
        <v>2588</v>
      </c>
      <c r="J50" s="10">
        <v>1096</v>
      </c>
      <c r="K50" s="10">
        <v>896</v>
      </c>
      <c r="L50" s="10">
        <v>833</v>
      </c>
      <c r="M50" s="10" t="s">
        <v>71</v>
      </c>
      <c r="N50" s="42">
        <f t="shared" si="4"/>
        <v>11454</v>
      </c>
      <c r="O50" s="42">
        <v>10602</v>
      </c>
      <c r="P50" s="45">
        <f t="shared" si="1"/>
        <v>852</v>
      </c>
      <c r="Q50" s="37">
        <f t="shared" si="2"/>
        <v>8.0362195812110918E-2</v>
      </c>
    </row>
    <row r="51" spans="1:17" x14ac:dyDescent="0.25">
      <c r="A51" s="16" t="s">
        <v>45</v>
      </c>
      <c r="B51" s="17">
        <v>1263</v>
      </c>
      <c r="C51" s="17">
        <v>1736</v>
      </c>
      <c r="D51" s="17">
        <v>2704</v>
      </c>
      <c r="E51" s="17">
        <v>5885</v>
      </c>
      <c r="F51" s="17">
        <v>7421</v>
      </c>
      <c r="G51" s="17">
        <v>6836</v>
      </c>
      <c r="H51" s="17">
        <v>7475</v>
      </c>
      <c r="I51" s="17">
        <v>7688</v>
      </c>
      <c r="J51" s="17">
        <v>8298</v>
      </c>
      <c r="K51" s="17">
        <v>6771</v>
      </c>
      <c r="L51" s="17">
        <v>2604</v>
      </c>
      <c r="M51" s="17" t="s">
        <v>71</v>
      </c>
      <c r="N51" s="49">
        <f t="shared" si="4"/>
        <v>58681</v>
      </c>
      <c r="O51" s="49">
        <v>64735</v>
      </c>
      <c r="P51" s="50">
        <f t="shared" si="1"/>
        <v>-6054</v>
      </c>
      <c r="Q51" s="48">
        <f t="shared" si="2"/>
        <v>-9.3519734301382565E-2</v>
      </c>
    </row>
    <row r="52" spans="1:17" x14ac:dyDescent="0.25">
      <c r="A52" s="5" t="s">
        <v>17</v>
      </c>
      <c r="B52" s="10">
        <v>132</v>
      </c>
      <c r="C52" s="10">
        <v>232</v>
      </c>
      <c r="D52" s="10">
        <v>207</v>
      </c>
      <c r="E52" s="10">
        <v>350</v>
      </c>
      <c r="F52" s="10">
        <v>645</v>
      </c>
      <c r="G52" s="10">
        <v>473</v>
      </c>
      <c r="H52" s="10">
        <v>1068</v>
      </c>
      <c r="I52" s="10">
        <v>825</v>
      </c>
      <c r="J52" s="10">
        <v>421</v>
      </c>
      <c r="K52" s="10">
        <v>347</v>
      </c>
      <c r="L52" s="10">
        <v>294</v>
      </c>
      <c r="M52" s="10" t="s">
        <v>71</v>
      </c>
      <c r="N52" s="42">
        <f t="shared" si="4"/>
        <v>4994</v>
      </c>
      <c r="O52" s="42">
        <v>4351</v>
      </c>
      <c r="P52" s="45">
        <f t="shared" si="1"/>
        <v>643</v>
      </c>
      <c r="Q52" s="37">
        <f t="shared" si="2"/>
        <v>0.14778211905309124</v>
      </c>
    </row>
    <row r="53" spans="1:17" x14ac:dyDescent="0.25">
      <c r="A53" s="5" t="s">
        <v>36</v>
      </c>
      <c r="B53" s="10">
        <v>1530</v>
      </c>
      <c r="C53" s="10">
        <v>1911</v>
      </c>
      <c r="D53" s="10">
        <v>2195</v>
      </c>
      <c r="E53" s="10">
        <v>2140</v>
      </c>
      <c r="F53" s="10">
        <v>2654</v>
      </c>
      <c r="G53" s="10">
        <v>2084</v>
      </c>
      <c r="H53" s="10">
        <v>3638</v>
      </c>
      <c r="I53" s="10">
        <v>4065</v>
      </c>
      <c r="J53" s="10">
        <v>2562</v>
      </c>
      <c r="K53" s="10">
        <v>2294</v>
      </c>
      <c r="L53" s="10">
        <v>2662</v>
      </c>
      <c r="M53" s="10" t="s">
        <v>71</v>
      </c>
      <c r="N53" s="42">
        <f t="shared" si="4"/>
        <v>27735</v>
      </c>
      <c r="O53" s="42">
        <v>21270</v>
      </c>
      <c r="P53" s="45">
        <f t="shared" si="1"/>
        <v>6465</v>
      </c>
      <c r="Q53" s="37">
        <f t="shared" si="2"/>
        <v>0.30394922425952048</v>
      </c>
    </row>
    <row r="54" spans="1:17" x14ac:dyDescent="0.25">
      <c r="A54" s="16" t="s">
        <v>37</v>
      </c>
      <c r="B54" s="17">
        <v>1967</v>
      </c>
      <c r="C54" s="17">
        <v>1575</v>
      </c>
      <c r="D54" s="17">
        <v>2705</v>
      </c>
      <c r="E54" s="17">
        <v>4585</v>
      </c>
      <c r="F54" s="17">
        <v>7261</v>
      </c>
      <c r="G54" s="17">
        <v>6453</v>
      </c>
      <c r="H54" s="17">
        <v>8743</v>
      </c>
      <c r="I54" s="17">
        <v>9655</v>
      </c>
      <c r="J54" s="17">
        <v>6894</v>
      </c>
      <c r="K54" s="17">
        <v>6493</v>
      </c>
      <c r="L54" s="17">
        <v>3024</v>
      </c>
      <c r="M54" s="17" t="s">
        <v>71</v>
      </c>
      <c r="N54" s="49">
        <f t="shared" si="4"/>
        <v>59355</v>
      </c>
      <c r="O54" s="49">
        <v>40378</v>
      </c>
      <c r="P54" s="50">
        <f t="shared" si="1"/>
        <v>18977</v>
      </c>
      <c r="Q54" s="48">
        <f t="shared" si="2"/>
        <v>0.46998365446530288</v>
      </c>
    </row>
    <row r="55" spans="1:17" x14ac:dyDescent="0.25">
      <c r="A55" s="5" t="s">
        <v>38</v>
      </c>
      <c r="B55" s="10">
        <v>27</v>
      </c>
      <c r="C55" s="10">
        <v>43</v>
      </c>
      <c r="D55" s="10">
        <v>45</v>
      </c>
      <c r="E55" s="10">
        <v>117</v>
      </c>
      <c r="F55" s="10">
        <v>371</v>
      </c>
      <c r="G55" s="10">
        <v>494</v>
      </c>
      <c r="H55" s="10">
        <v>639</v>
      </c>
      <c r="I55" s="10">
        <v>491</v>
      </c>
      <c r="J55" s="10">
        <v>109</v>
      </c>
      <c r="K55" s="10">
        <v>115</v>
      </c>
      <c r="L55" s="10">
        <v>179</v>
      </c>
      <c r="M55" s="10" t="s">
        <v>71</v>
      </c>
      <c r="N55" s="42">
        <f t="shared" si="4"/>
        <v>2630</v>
      </c>
      <c r="O55" s="42">
        <v>2960</v>
      </c>
      <c r="P55" s="45">
        <f t="shared" si="1"/>
        <v>-330</v>
      </c>
      <c r="Q55" s="37">
        <f t="shared" si="2"/>
        <v>-0.11148648648648649</v>
      </c>
    </row>
    <row r="56" spans="1:17" x14ac:dyDescent="0.25">
      <c r="A56" s="5" t="s">
        <v>39</v>
      </c>
      <c r="B56" s="10">
        <v>99</v>
      </c>
      <c r="C56" s="10">
        <v>91</v>
      </c>
      <c r="D56" s="10">
        <v>113</v>
      </c>
      <c r="E56" s="10">
        <v>291</v>
      </c>
      <c r="F56" s="10">
        <v>323</v>
      </c>
      <c r="G56" s="10">
        <v>349</v>
      </c>
      <c r="H56" s="10">
        <v>421</v>
      </c>
      <c r="I56" s="10">
        <v>399</v>
      </c>
      <c r="J56" s="10">
        <v>319</v>
      </c>
      <c r="K56" s="10">
        <v>299</v>
      </c>
      <c r="L56" s="10">
        <v>311</v>
      </c>
      <c r="M56" s="10" t="s">
        <v>71</v>
      </c>
      <c r="N56" s="42">
        <f t="shared" si="4"/>
        <v>3015</v>
      </c>
      <c r="O56" s="42">
        <v>2659</v>
      </c>
      <c r="P56" s="45">
        <f t="shared" si="1"/>
        <v>356</v>
      </c>
      <c r="Q56" s="37">
        <f t="shared" si="2"/>
        <v>0.13388491914253478</v>
      </c>
    </row>
    <row r="57" spans="1:17" x14ac:dyDescent="0.25">
      <c r="A57" s="16" t="s">
        <v>40</v>
      </c>
      <c r="B57" s="17">
        <v>990</v>
      </c>
      <c r="C57" s="17">
        <v>1158</v>
      </c>
      <c r="D57" s="17">
        <v>1618</v>
      </c>
      <c r="E57" s="17">
        <v>3482</v>
      </c>
      <c r="F57" s="17">
        <v>2458</v>
      </c>
      <c r="G57" s="17">
        <v>3335</v>
      </c>
      <c r="H57" s="17">
        <v>4634</v>
      </c>
      <c r="I57" s="17">
        <v>8945</v>
      </c>
      <c r="J57" s="17">
        <v>3344</v>
      </c>
      <c r="K57" s="17">
        <v>2335</v>
      </c>
      <c r="L57" s="17">
        <v>1832</v>
      </c>
      <c r="M57" s="17" t="s">
        <v>71</v>
      </c>
      <c r="N57" s="49">
        <f t="shared" si="4"/>
        <v>34131</v>
      </c>
      <c r="O57" s="49">
        <v>34124</v>
      </c>
      <c r="P57" s="50">
        <f t="shared" si="1"/>
        <v>7</v>
      </c>
      <c r="Q57" s="48">
        <f t="shared" si="2"/>
        <v>2.0513421638729341E-4</v>
      </c>
    </row>
    <row r="58" spans="1:17" s="96" customFormat="1" x14ac:dyDescent="0.25">
      <c r="A58" s="93" t="s">
        <v>41</v>
      </c>
      <c r="B58" s="94">
        <v>226</v>
      </c>
      <c r="C58" s="94">
        <v>334</v>
      </c>
      <c r="D58" s="94">
        <v>420</v>
      </c>
      <c r="E58" s="94">
        <v>1142</v>
      </c>
      <c r="F58" s="94">
        <v>958</v>
      </c>
      <c r="G58" s="94">
        <v>1554</v>
      </c>
      <c r="H58" s="94">
        <v>3873</v>
      </c>
      <c r="I58" s="94">
        <v>1682</v>
      </c>
      <c r="J58" s="94">
        <v>993</v>
      </c>
      <c r="K58" s="94">
        <v>946</v>
      </c>
      <c r="L58" s="94">
        <v>446</v>
      </c>
      <c r="M58" s="94" t="s">
        <v>71</v>
      </c>
      <c r="N58" s="95">
        <f t="shared" si="4"/>
        <v>12574</v>
      </c>
      <c r="O58" s="95">
        <v>12412</v>
      </c>
      <c r="P58" s="90">
        <f t="shared" si="1"/>
        <v>162</v>
      </c>
      <c r="Q58" s="63">
        <f t="shared" si="2"/>
        <v>1.3051885272317112E-2</v>
      </c>
    </row>
    <row r="59" spans="1:17" x14ac:dyDescent="0.25">
      <c r="A59" s="16" t="s">
        <v>42</v>
      </c>
      <c r="B59" s="17">
        <v>1314</v>
      </c>
      <c r="C59" s="17">
        <v>1370</v>
      </c>
      <c r="D59" s="17">
        <v>2237</v>
      </c>
      <c r="E59" s="17">
        <v>5241</v>
      </c>
      <c r="F59" s="17">
        <v>4061</v>
      </c>
      <c r="G59" s="17">
        <v>4768</v>
      </c>
      <c r="H59" s="17">
        <v>6371</v>
      </c>
      <c r="I59" s="17">
        <v>5739</v>
      </c>
      <c r="J59" s="17">
        <v>4355</v>
      </c>
      <c r="K59" s="17">
        <v>4526</v>
      </c>
      <c r="L59" s="17">
        <v>1772</v>
      </c>
      <c r="M59" s="17" t="s">
        <v>71</v>
      </c>
      <c r="N59" s="49">
        <f t="shared" si="4"/>
        <v>41754</v>
      </c>
      <c r="O59" s="49">
        <v>42108</v>
      </c>
      <c r="P59" s="50">
        <f t="shared" si="1"/>
        <v>-354</v>
      </c>
      <c r="Q59" s="48">
        <f t="shared" si="2"/>
        <v>-8.4069535480193781E-3</v>
      </c>
    </row>
    <row r="60" spans="1:17" x14ac:dyDescent="0.25">
      <c r="A60" s="5" t="s">
        <v>43</v>
      </c>
      <c r="B60" s="10">
        <v>308</v>
      </c>
      <c r="C60" s="10">
        <v>190</v>
      </c>
      <c r="D60" s="10">
        <v>368</v>
      </c>
      <c r="E60" s="10">
        <v>754</v>
      </c>
      <c r="F60" s="10">
        <v>455</v>
      </c>
      <c r="G60" s="10">
        <v>1222</v>
      </c>
      <c r="H60" s="10">
        <v>1168</v>
      </c>
      <c r="I60" s="10">
        <v>992</v>
      </c>
      <c r="J60" s="10">
        <v>664</v>
      </c>
      <c r="K60" s="10">
        <v>556</v>
      </c>
      <c r="L60" s="10">
        <v>681</v>
      </c>
      <c r="M60" s="10" t="s">
        <v>71</v>
      </c>
      <c r="N60" s="42">
        <f t="shared" si="4"/>
        <v>7358</v>
      </c>
      <c r="O60" s="42">
        <v>7431</v>
      </c>
      <c r="P60" s="45">
        <f t="shared" si="1"/>
        <v>-73</v>
      </c>
      <c r="Q60" s="37">
        <f t="shared" si="2"/>
        <v>-9.8237114789395778E-3</v>
      </c>
    </row>
    <row r="61" spans="1:17" x14ac:dyDescent="0.25">
      <c r="A61" s="5" t="s">
        <v>44</v>
      </c>
      <c r="B61" s="10">
        <v>590</v>
      </c>
      <c r="C61" s="10">
        <v>462</v>
      </c>
      <c r="D61" s="10">
        <v>1005</v>
      </c>
      <c r="E61" s="10">
        <v>1401</v>
      </c>
      <c r="F61" s="10">
        <v>1870</v>
      </c>
      <c r="G61" s="10">
        <v>1566</v>
      </c>
      <c r="H61" s="10">
        <v>2072</v>
      </c>
      <c r="I61" s="10">
        <v>2308</v>
      </c>
      <c r="J61" s="10">
        <v>1236</v>
      </c>
      <c r="K61" s="10">
        <v>1418</v>
      </c>
      <c r="L61" s="10">
        <v>892</v>
      </c>
      <c r="M61" s="10" t="s">
        <v>71</v>
      </c>
      <c r="N61" s="42">
        <f t="shared" si="4"/>
        <v>14820</v>
      </c>
      <c r="O61" s="42">
        <v>11735</v>
      </c>
      <c r="P61" s="45">
        <f t="shared" si="1"/>
        <v>3085</v>
      </c>
      <c r="Q61" s="37">
        <f t="shared" si="2"/>
        <v>0.26288879420536854</v>
      </c>
    </row>
    <row r="62" spans="1:17" x14ac:dyDescent="0.25">
      <c r="A62" s="5" t="s">
        <v>24</v>
      </c>
      <c r="B62" s="10">
        <v>95</v>
      </c>
      <c r="C62" s="10">
        <v>107</v>
      </c>
      <c r="D62" s="10">
        <v>197</v>
      </c>
      <c r="E62" s="10">
        <v>627</v>
      </c>
      <c r="F62" s="10">
        <v>993</v>
      </c>
      <c r="G62" s="10">
        <v>1546</v>
      </c>
      <c r="H62" s="10">
        <v>1562</v>
      </c>
      <c r="I62" s="10">
        <v>1467</v>
      </c>
      <c r="J62" s="10">
        <v>699</v>
      </c>
      <c r="K62" s="10">
        <v>588</v>
      </c>
      <c r="L62" s="10">
        <v>291</v>
      </c>
      <c r="M62" s="10" t="s">
        <v>71</v>
      </c>
      <c r="N62" s="42">
        <f t="shared" si="4"/>
        <v>8172</v>
      </c>
      <c r="O62" s="42">
        <v>5573</v>
      </c>
      <c r="P62" s="45">
        <f t="shared" si="1"/>
        <v>2599</v>
      </c>
      <c r="Q62" s="37">
        <f t="shared" si="2"/>
        <v>0.46635564328010048</v>
      </c>
    </row>
    <row r="63" spans="1:17" x14ac:dyDescent="0.25">
      <c r="A63" s="11" t="s">
        <v>46</v>
      </c>
      <c r="B63" s="12">
        <f t="shared" ref="B63:K63" si="5">SUM(B29:B62)</f>
        <v>17912</v>
      </c>
      <c r="C63" s="12">
        <f t="shared" si="5"/>
        <v>19570</v>
      </c>
      <c r="D63" s="12">
        <f t="shared" si="5"/>
        <v>28777</v>
      </c>
      <c r="E63" s="12">
        <f t="shared" si="5"/>
        <v>54646</v>
      </c>
      <c r="F63" s="12">
        <f t="shared" si="5"/>
        <v>59484</v>
      </c>
      <c r="G63" s="12">
        <f t="shared" si="5"/>
        <v>64210</v>
      </c>
      <c r="H63" s="12">
        <f t="shared" si="5"/>
        <v>91658</v>
      </c>
      <c r="I63" s="12">
        <f t="shared" si="5"/>
        <v>107496</v>
      </c>
      <c r="J63" s="12">
        <f t="shared" si="5"/>
        <v>63015</v>
      </c>
      <c r="K63" s="12">
        <f t="shared" si="5"/>
        <v>54192</v>
      </c>
      <c r="L63" s="12">
        <f>SUM(L29:L29:L62)</f>
        <v>33755</v>
      </c>
      <c r="M63" s="12">
        <f>SUM(M29:M29:M62)</f>
        <v>0</v>
      </c>
      <c r="N63" s="52">
        <f t="shared" si="4"/>
        <v>594715</v>
      </c>
      <c r="O63" s="52">
        <v>589422</v>
      </c>
      <c r="P63" s="53">
        <f t="shared" si="1"/>
        <v>5293</v>
      </c>
      <c r="Q63" s="51">
        <f t="shared" si="2"/>
        <v>8.9799837807207732E-3</v>
      </c>
    </row>
    <row r="64" spans="1:17" x14ac:dyDescent="0.25">
      <c r="A64" s="30" t="s">
        <v>47</v>
      </c>
      <c r="B64" s="31">
        <v>665</v>
      </c>
      <c r="C64" s="31">
        <v>514</v>
      </c>
      <c r="D64" s="31">
        <v>1071</v>
      </c>
      <c r="E64" s="31">
        <v>1950</v>
      </c>
      <c r="F64" s="31">
        <v>2180</v>
      </c>
      <c r="G64" s="31">
        <v>2288</v>
      </c>
      <c r="H64" s="31">
        <v>1653</v>
      </c>
      <c r="I64" s="31">
        <v>2077</v>
      </c>
      <c r="J64" s="31">
        <v>2120</v>
      </c>
      <c r="K64" s="31">
        <v>1557</v>
      </c>
      <c r="L64" s="31">
        <v>2341</v>
      </c>
      <c r="M64" s="31" t="s">
        <v>71</v>
      </c>
      <c r="N64" s="54">
        <f t="shared" si="4"/>
        <v>18416</v>
      </c>
      <c r="O64" s="86">
        <v>21480</v>
      </c>
      <c r="P64" s="82">
        <f t="shared" si="1"/>
        <v>-3064</v>
      </c>
      <c r="Q64" s="64">
        <f t="shared" si="2"/>
        <v>-0.14264432029795157</v>
      </c>
    </row>
    <row r="65" spans="1:17" x14ac:dyDescent="0.25">
      <c r="A65" s="30" t="s">
        <v>48</v>
      </c>
      <c r="B65" s="31">
        <v>1232</v>
      </c>
      <c r="C65" s="31">
        <v>815</v>
      </c>
      <c r="D65" s="31">
        <v>1184</v>
      </c>
      <c r="E65" s="31">
        <v>3903</v>
      </c>
      <c r="F65" s="31">
        <v>3212</v>
      </c>
      <c r="G65" s="31">
        <v>3190</v>
      </c>
      <c r="H65" s="31">
        <v>2786</v>
      </c>
      <c r="I65" s="31">
        <v>2430</v>
      </c>
      <c r="J65" s="31">
        <v>2432</v>
      </c>
      <c r="K65" s="31">
        <v>2760</v>
      </c>
      <c r="L65" s="31">
        <v>4243</v>
      </c>
      <c r="M65" s="31" t="s">
        <v>71</v>
      </c>
      <c r="N65" s="54">
        <f t="shared" si="4"/>
        <v>28187</v>
      </c>
      <c r="O65" s="86">
        <v>23581</v>
      </c>
      <c r="P65" s="82">
        <f t="shared" si="1"/>
        <v>4606</v>
      </c>
      <c r="Q65" s="64">
        <f t="shared" si="2"/>
        <v>0.19532674610915568</v>
      </c>
    </row>
    <row r="66" spans="1:17" x14ac:dyDescent="0.25">
      <c r="A66" s="5" t="s">
        <v>49</v>
      </c>
      <c r="B66" s="14">
        <v>449</v>
      </c>
      <c r="C66" s="14">
        <v>295</v>
      </c>
      <c r="D66" s="14">
        <v>680</v>
      </c>
      <c r="E66" s="14">
        <v>1206</v>
      </c>
      <c r="F66" s="14">
        <v>2044</v>
      </c>
      <c r="G66" s="14">
        <v>1963</v>
      </c>
      <c r="H66" s="14">
        <v>2083</v>
      </c>
      <c r="I66" s="14">
        <v>1706</v>
      </c>
      <c r="J66" s="14">
        <v>1968</v>
      </c>
      <c r="K66" s="14">
        <v>1125</v>
      </c>
      <c r="L66" s="14">
        <v>759</v>
      </c>
      <c r="M66" s="14" t="s">
        <v>71</v>
      </c>
      <c r="N66" s="42">
        <f t="shared" si="4"/>
        <v>14278</v>
      </c>
      <c r="O66" s="42">
        <v>14006</v>
      </c>
      <c r="P66" s="45">
        <f t="shared" si="1"/>
        <v>272</v>
      </c>
      <c r="Q66" s="37">
        <f t="shared" si="2"/>
        <v>1.9420248464943595E-2</v>
      </c>
    </row>
    <row r="67" spans="1:17" x14ac:dyDescent="0.25">
      <c r="A67" s="5" t="s">
        <v>50</v>
      </c>
      <c r="B67" s="14">
        <v>224</v>
      </c>
      <c r="C67" s="14">
        <v>136</v>
      </c>
      <c r="D67" s="14">
        <v>225</v>
      </c>
      <c r="E67" s="14">
        <v>636</v>
      </c>
      <c r="F67" s="14">
        <v>454</v>
      </c>
      <c r="G67" s="14">
        <v>666</v>
      </c>
      <c r="H67" s="14">
        <v>954</v>
      </c>
      <c r="I67" s="14">
        <v>841</v>
      </c>
      <c r="J67" s="14">
        <v>659</v>
      </c>
      <c r="K67" s="14">
        <v>530</v>
      </c>
      <c r="L67" s="14">
        <v>334</v>
      </c>
      <c r="M67" s="14" t="s">
        <v>71</v>
      </c>
      <c r="N67" s="42">
        <f t="shared" si="4"/>
        <v>5659</v>
      </c>
      <c r="O67" s="42">
        <v>4828</v>
      </c>
      <c r="P67" s="45">
        <f t="shared" si="1"/>
        <v>831</v>
      </c>
      <c r="Q67" s="37">
        <f t="shared" si="2"/>
        <v>0.17212096106048053</v>
      </c>
    </row>
    <row r="68" spans="1:17" x14ac:dyDescent="0.25">
      <c r="A68" s="30" t="s">
        <v>51</v>
      </c>
      <c r="B68" s="31">
        <v>1851</v>
      </c>
      <c r="C68" s="31">
        <v>1823</v>
      </c>
      <c r="D68" s="31">
        <v>2653</v>
      </c>
      <c r="E68" s="31">
        <v>4738</v>
      </c>
      <c r="F68" s="31">
        <v>7366</v>
      </c>
      <c r="G68" s="31">
        <v>8849</v>
      </c>
      <c r="H68" s="31">
        <v>7915</v>
      </c>
      <c r="I68" s="31">
        <v>5771</v>
      </c>
      <c r="J68" s="31">
        <v>6827</v>
      </c>
      <c r="K68" s="31">
        <v>5750</v>
      </c>
      <c r="L68" s="31">
        <v>3337</v>
      </c>
      <c r="M68" s="31" t="s">
        <v>71</v>
      </c>
      <c r="N68" s="54">
        <f t="shared" si="4"/>
        <v>56880</v>
      </c>
      <c r="O68" s="86">
        <v>49358</v>
      </c>
      <c r="P68" s="82">
        <f t="shared" si="1"/>
        <v>7522</v>
      </c>
      <c r="Q68" s="64">
        <f t="shared" si="2"/>
        <v>0.15239677458568013</v>
      </c>
    </row>
    <row r="69" spans="1:17" x14ac:dyDescent="0.25">
      <c r="A69" s="5" t="s">
        <v>75</v>
      </c>
      <c r="B69" s="14">
        <v>83</v>
      </c>
      <c r="C69" s="14">
        <v>73</v>
      </c>
      <c r="D69" s="14">
        <v>73</v>
      </c>
      <c r="E69" s="14">
        <v>81</v>
      </c>
      <c r="F69" s="14">
        <v>77</v>
      </c>
      <c r="G69" s="14">
        <v>72</v>
      </c>
      <c r="H69" s="14">
        <v>48</v>
      </c>
      <c r="I69" s="14">
        <v>151</v>
      </c>
      <c r="J69" s="14">
        <v>92</v>
      </c>
      <c r="K69" s="14">
        <v>92</v>
      </c>
      <c r="L69" s="14">
        <v>61</v>
      </c>
      <c r="M69" s="14" t="s">
        <v>71</v>
      </c>
      <c r="N69" s="42">
        <f t="shared" si="4"/>
        <v>903</v>
      </c>
      <c r="O69" s="42">
        <v>1121</v>
      </c>
      <c r="P69" s="45">
        <f t="shared" si="1"/>
        <v>-218</v>
      </c>
      <c r="Q69" s="37">
        <f t="shared" si="2"/>
        <v>-0.19446922390722568</v>
      </c>
    </row>
    <row r="70" spans="1:17" x14ac:dyDescent="0.25">
      <c r="A70" s="5" t="s">
        <v>81</v>
      </c>
      <c r="B70" s="14">
        <v>1069</v>
      </c>
      <c r="C70" s="14">
        <v>873</v>
      </c>
      <c r="D70" s="14">
        <v>740</v>
      </c>
      <c r="E70" s="14">
        <v>1540</v>
      </c>
      <c r="F70" s="14">
        <v>2007</v>
      </c>
      <c r="G70" s="14">
        <v>2288</v>
      </c>
      <c r="H70" s="14">
        <v>2217</v>
      </c>
      <c r="I70" s="14">
        <v>2506</v>
      </c>
      <c r="J70" s="14">
        <v>2186</v>
      </c>
      <c r="K70" s="14">
        <v>1943</v>
      </c>
      <c r="L70" s="14">
        <v>1192</v>
      </c>
      <c r="M70" s="14" t="s">
        <v>71</v>
      </c>
      <c r="N70" s="42">
        <f t="shared" si="4"/>
        <v>18561</v>
      </c>
      <c r="O70" s="42">
        <v>17103</v>
      </c>
      <c r="P70" s="45">
        <f t="shared" si="1"/>
        <v>1458</v>
      </c>
      <c r="Q70" s="37">
        <f t="shared" si="2"/>
        <v>8.5248202069812318E-2</v>
      </c>
    </row>
    <row r="71" spans="1:17" x14ac:dyDescent="0.25">
      <c r="A71" s="11" t="s">
        <v>52</v>
      </c>
      <c r="B71" s="13">
        <f t="shared" ref="B71:M71" si="6">SUM(B64:B70)</f>
        <v>5573</v>
      </c>
      <c r="C71" s="13">
        <f t="shared" si="6"/>
        <v>4529</v>
      </c>
      <c r="D71" s="13">
        <f t="shared" si="6"/>
        <v>6626</v>
      </c>
      <c r="E71" s="13">
        <f t="shared" si="6"/>
        <v>14054</v>
      </c>
      <c r="F71" s="13">
        <f t="shared" si="6"/>
        <v>17340</v>
      </c>
      <c r="G71" s="13">
        <f t="shared" si="6"/>
        <v>19316</v>
      </c>
      <c r="H71" s="13">
        <f t="shared" si="6"/>
        <v>17656</v>
      </c>
      <c r="I71" s="13">
        <f t="shared" si="6"/>
        <v>15482</v>
      </c>
      <c r="J71" s="13">
        <f t="shared" si="6"/>
        <v>16284</v>
      </c>
      <c r="K71" s="13">
        <f t="shared" si="6"/>
        <v>13757</v>
      </c>
      <c r="L71" s="13">
        <f t="shared" si="6"/>
        <v>12267</v>
      </c>
      <c r="M71" s="13">
        <f t="shared" si="6"/>
        <v>0</v>
      </c>
      <c r="N71" s="52">
        <f t="shared" ref="N71:N102" si="7">SUM(B71,C71,D71,E71,F71,G71,H71,I71,J71,K71,L71,M71)</f>
        <v>142884</v>
      </c>
      <c r="O71" s="52">
        <v>131477</v>
      </c>
      <c r="P71" s="53">
        <f t="shared" si="1"/>
        <v>11407</v>
      </c>
      <c r="Q71" s="51">
        <f t="shared" si="2"/>
        <v>8.6760421974946184E-2</v>
      </c>
    </row>
    <row r="72" spans="1:17" x14ac:dyDescent="0.25">
      <c r="A72" s="30" t="s">
        <v>53</v>
      </c>
      <c r="B72" s="32">
        <v>1662</v>
      </c>
      <c r="C72" s="32">
        <v>1885</v>
      </c>
      <c r="D72" s="32">
        <v>1415</v>
      </c>
      <c r="E72" s="32">
        <v>2858</v>
      </c>
      <c r="F72" s="32">
        <v>2948</v>
      </c>
      <c r="G72" s="32">
        <v>3299</v>
      </c>
      <c r="H72" s="32">
        <v>4758</v>
      </c>
      <c r="I72" s="32">
        <v>4686</v>
      </c>
      <c r="J72" s="32">
        <v>3695</v>
      </c>
      <c r="K72" s="32">
        <v>2537</v>
      </c>
      <c r="L72" s="32">
        <v>1541</v>
      </c>
      <c r="M72" s="32" t="s">
        <v>71</v>
      </c>
      <c r="N72" s="54">
        <f t="shared" si="7"/>
        <v>31284</v>
      </c>
      <c r="O72" s="86">
        <v>36174</v>
      </c>
      <c r="P72" s="82">
        <f t="shared" ref="P72:P104" si="8">SUM(N72,-O72)</f>
        <v>-4890</v>
      </c>
      <c r="Q72" s="64">
        <f t="shared" ref="Q72:Q104" si="9">(N72-O72)/ABS(O72)</f>
        <v>-0.1351799635097031</v>
      </c>
    </row>
    <row r="73" spans="1:17" x14ac:dyDescent="0.25">
      <c r="A73" s="5" t="s">
        <v>57</v>
      </c>
      <c r="B73" s="10">
        <v>245</v>
      </c>
      <c r="C73" s="10">
        <v>380</v>
      </c>
      <c r="D73" s="10">
        <v>367</v>
      </c>
      <c r="E73" s="10">
        <v>262</v>
      </c>
      <c r="F73" s="10">
        <v>415</v>
      </c>
      <c r="G73" s="10">
        <v>480</v>
      </c>
      <c r="H73" s="10">
        <v>522</v>
      </c>
      <c r="I73" s="10">
        <v>339</v>
      </c>
      <c r="J73" s="10">
        <v>262</v>
      </c>
      <c r="K73" s="10">
        <v>236</v>
      </c>
      <c r="L73" s="10">
        <v>229</v>
      </c>
      <c r="M73" s="10" t="s">
        <v>71</v>
      </c>
      <c r="N73" s="42">
        <f t="shared" si="7"/>
        <v>3737</v>
      </c>
      <c r="O73" s="42">
        <v>4908</v>
      </c>
      <c r="P73" s="45">
        <f t="shared" si="8"/>
        <v>-1171</v>
      </c>
      <c r="Q73" s="37">
        <f t="shared" si="9"/>
        <v>-0.23859005704971475</v>
      </c>
    </row>
    <row r="74" spans="1:17" x14ac:dyDescent="0.25">
      <c r="A74" s="30" t="s">
        <v>56</v>
      </c>
      <c r="B74" s="32">
        <v>575</v>
      </c>
      <c r="C74" s="32">
        <v>793</v>
      </c>
      <c r="D74" s="32">
        <v>840</v>
      </c>
      <c r="E74" s="32">
        <v>1114</v>
      </c>
      <c r="F74" s="32">
        <v>1480</v>
      </c>
      <c r="G74" s="32">
        <v>1413</v>
      </c>
      <c r="H74" s="32">
        <v>1287</v>
      </c>
      <c r="I74" s="32">
        <v>1205</v>
      </c>
      <c r="J74" s="32">
        <v>1483</v>
      </c>
      <c r="K74" s="32">
        <v>1210</v>
      </c>
      <c r="L74" s="32">
        <v>771</v>
      </c>
      <c r="M74" s="32" t="s">
        <v>71</v>
      </c>
      <c r="N74" s="54">
        <f t="shared" si="7"/>
        <v>12171</v>
      </c>
      <c r="O74" s="86">
        <v>12442</v>
      </c>
      <c r="P74" s="82">
        <f t="shared" si="8"/>
        <v>-271</v>
      </c>
      <c r="Q74" s="64">
        <f t="shared" si="9"/>
        <v>-2.1781064137598456E-2</v>
      </c>
    </row>
    <row r="75" spans="1:17" x14ac:dyDescent="0.25">
      <c r="A75" s="5" t="s">
        <v>54</v>
      </c>
      <c r="B75" s="10">
        <v>530</v>
      </c>
      <c r="C75" s="10">
        <v>388</v>
      </c>
      <c r="D75" s="10">
        <v>481</v>
      </c>
      <c r="E75" s="10">
        <v>600</v>
      </c>
      <c r="F75" s="10">
        <v>826</v>
      </c>
      <c r="G75" s="10">
        <v>1025</v>
      </c>
      <c r="H75" s="10">
        <v>633</v>
      </c>
      <c r="I75" s="10">
        <v>439</v>
      </c>
      <c r="J75" s="10">
        <v>709</v>
      </c>
      <c r="K75" s="10">
        <v>731</v>
      </c>
      <c r="L75" s="10">
        <v>579</v>
      </c>
      <c r="M75" s="10" t="s">
        <v>71</v>
      </c>
      <c r="N75" s="42">
        <f t="shared" si="7"/>
        <v>6941</v>
      </c>
      <c r="O75" s="42">
        <v>5669</v>
      </c>
      <c r="P75" s="45">
        <f t="shared" si="8"/>
        <v>1272</v>
      </c>
      <c r="Q75" s="37">
        <f t="shared" si="9"/>
        <v>0.22437819721291233</v>
      </c>
    </row>
    <row r="76" spans="1:17" s="24" customFormat="1" x14ac:dyDescent="0.25">
      <c r="A76" s="22" t="s">
        <v>55</v>
      </c>
      <c r="B76" s="27">
        <v>129</v>
      </c>
      <c r="C76" s="27">
        <v>190</v>
      </c>
      <c r="D76" s="27">
        <v>491</v>
      </c>
      <c r="E76" s="27">
        <v>677</v>
      </c>
      <c r="F76" s="27">
        <v>906</v>
      </c>
      <c r="G76" s="27">
        <v>1160</v>
      </c>
      <c r="H76" s="27">
        <v>2702</v>
      </c>
      <c r="I76" s="27">
        <v>1930</v>
      </c>
      <c r="J76" s="27">
        <v>1956</v>
      </c>
      <c r="K76" s="27">
        <v>2150</v>
      </c>
      <c r="L76" s="27">
        <v>574</v>
      </c>
      <c r="M76" s="27" t="s">
        <v>71</v>
      </c>
      <c r="N76" s="42">
        <f t="shared" si="7"/>
        <v>12865</v>
      </c>
      <c r="O76" s="42">
        <v>12353</v>
      </c>
      <c r="P76" s="45">
        <f t="shared" si="8"/>
        <v>512</v>
      </c>
      <c r="Q76" s="37">
        <f t="shared" si="9"/>
        <v>4.1447421678944385E-2</v>
      </c>
    </row>
    <row r="77" spans="1:17" x14ac:dyDescent="0.25">
      <c r="A77" s="5" t="s">
        <v>58</v>
      </c>
      <c r="B77" s="10">
        <v>1589</v>
      </c>
      <c r="C77" s="10">
        <v>884</v>
      </c>
      <c r="D77" s="10">
        <v>1246</v>
      </c>
      <c r="E77" s="10">
        <v>1891</v>
      </c>
      <c r="F77" s="10">
        <v>1457</v>
      </c>
      <c r="G77" s="10">
        <v>2612</v>
      </c>
      <c r="H77" s="10">
        <v>2146</v>
      </c>
      <c r="I77" s="10">
        <v>1669</v>
      </c>
      <c r="J77" s="10">
        <v>1859</v>
      </c>
      <c r="K77" s="10">
        <v>2773</v>
      </c>
      <c r="L77" s="10">
        <v>1982</v>
      </c>
      <c r="M77" s="10" t="s">
        <v>71</v>
      </c>
      <c r="N77" s="42">
        <f t="shared" si="7"/>
        <v>20108</v>
      </c>
      <c r="O77" s="42">
        <v>33428</v>
      </c>
      <c r="P77" s="45">
        <f t="shared" si="8"/>
        <v>-13320</v>
      </c>
      <c r="Q77" s="37">
        <f t="shared" si="9"/>
        <v>-0.39846834988632285</v>
      </c>
    </row>
    <row r="78" spans="1:17" x14ac:dyDescent="0.25">
      <c r="A78" s="5" t="s">
        <v>76</v>
      </c>
      <c r="B78" s="10">
        <v>823</v>
      </c>
      <c r="C78" s="10">
        <v>1149</v>
      </c>
      <c r="D78" s="10">
        <v>1380</v>
      </c>
      <c r="E78" s="10">
        <v>2010</v>
      </c>
      <c r="F78" s="10">
        <v>1804</v>
      </c>
      <c r="G78" s="10">
        <v>2193</v>
      </c>
      <c r="H78" s="10">
        <v>2761</v>
      </c>
      <c r="I78" s="10">
        <v>2577</v>
      </c>
      <c r="J78" s="10">
        <v>1840</v>
      </c>
      <c r="K78" s="10">
        <v>1829</v>
      </c>
      <c r="L78" s="10">
        <v>933</v>
      </c>
      <c r="M78" s="10" t="s">
        <v>71</v>
      </c>
      <c r="N78" s="42">
        <f t="shared" si="7"/>
        <v>19299</v>
      </c>
      <c r="O78" s="42">
        <v>18053</v>
      </c>
      <c r="P78" s="45">
        <f t="shared" si="8"/>
        <v>1246</v>
      </c>
      <c r="Q78" s="37">
        <f t="shared" si="9"/>
        <v>6.9018999612252815E-2</v>
      </c>
    </row>
    <row r="79" spans="1:17" x14ac:dyDescent="0.25">
      <c r="A79" s="11" t="s">
        <v>59</v>
      </c>
      <c r="B79" s="13">
        <f>SUM(B72:B78)</f>
        <v>5553</v>
      </c>
      <c r="C79" s="13">
        <f>SUM(C72:C78)</f>
        <v>5669</v>
      </c>
      <c r="D79" s="13">
        <f t="shared" ref="D79" si="10">SUM(D72:D78)</f>
        <v>6220</v>
      </c>
      <c r="E79" s="13">
        <f t="shared" ref="E79" si="11">SUM(E72:E78)</f>
        <v>9412</v>
      </c>
      <c r="F79" s="13">
        <f t="shared" ref="F79" si="12">SUM(F72:F78)</f>
        <v>9836</v>
      </c>
      <c r="G79" s="13">
        <f t="shared" ref="G79" si="13">SUM(G72:G78)</f>
        <v>12182</v>
      </c>
      <c r="H79" s="13">
        <f t="shared" ref="H79" si="14">SUM(H72:H78)</f>
        <v>14809</v>
      </c>
      <c r="I79" s="13">
        <f t="shared" ref="I79" si="15">SUM(I72:I78)</f>
        <v>12845</v>
      </c>
      <c r="J79" s="13">
        <f>SUM(J72:J78)</f>
        <v>11804</v>
      </c>
      <c r="K79" s="13">
        <f>SUM(K72:K78)</f>
        <v>11466</v>
      </c>
      <c r="L79" s="13">
        <f>SUM(L72:L78)</f>
        <v>6609</v>
      </c>
      <c r="M79" s="13">
        <f>SUM(M72:M78)</f>
        <v>0</v>
      </c>
      <c r="N79" s="52">
        <f t="shared" si="7"/>
        <v>106405</v>
      </c>
      <c r="O79" s="52">
        <v>123027</v>
      </c>
      <c r="P79" s="53">
        <f t="shared" si="8"/>
        <v>-16622</v>
      </c>
      <c r="Q79" s="51">
        <f t="shared" si="9"/>
        <v>-0.1351085534069757</v>
      </c>
    </row>
    <row r="80" spans="1:17" x14ac:dyDescent="0.25">
      <c r="A80" s="5" t="s">
        <v>60</v>
      </c>
      <c r="B80" s="10">
        <v>166</v>
      </c>
      <c r="C80" s="10">
        <v>219</v>
      </c>
      <c r="D80" s="10">
        <v>245</v>
      </c>
      <c r="E80" s="10">
        <v>79</v>
      </c>
      <c r="F80" s="10">
        <v>79</v>
      </c>
      <c r="G80" s="10">
        <v>248</v>
      </c>
      <c r="H80" s="10">
        <v>213</v>
      </c>
      <c r="I80" s="10">
        <v>289</v>
      </c>
      <c r="J80" s="10">
        <v>487</v>
      </c>
      <c r="K80" s="10">
        <v>699</v>
      </c>
      <c r="L80" s="10">
        <v>266</v>
      </c>
      <c r="M80" s="10" t="s">
        <v>71</v>
      </c>
      <c r="N80" s="42">
        <f t="shared" si="7"/>
        <v>2990</v>
      </c>
      <c r="O80" s="42">
        <v>1876</v>
      </c>
      <c r="P80" s="45">
        <f t="shared" si="8"/>
        <v>1114</v>
      </c>
      <c r="Q80" s="37">
        <f t="shared" si="9"/>
        <v>0.593816631130064</v>
      </c>
    </row>
    <row r="81" spans="1:17" x14ac:dyDescent="0.25">
      <c r="A81" s="5" t="s">
        <v>61</v>
      </c>
      <c r="B81" s="10">
        <v>84</v>
      </c>
      <c r="C81" s="10">
        <v>57</v>
      </c>
      <c r="D81" s="10">
        <v>162</v>
      </c>
      <c r="E81" s="10">
        <v>514</v>
      </c>
      <c r="F81" s="10">
        <v>514</v>
      </c>
      <c r="G81" s="10">
        <v>390</v>
      </c>
      <c r="H81" s="10">
        <v>229</v>
      </c>
      <c r="I81" s="10">
        <v>224</v>
      </c>
      <c r="J81" s="10">
        <v>357</v>
      </c>
      <c r="K81" s="10">
        <v>343</v>
      </c>
      <c r="L81" s="10">
        <v>201</v>
      </c>
      <c r="M81" s="10" t="s">
        <v>71</v>
      </c>
      <c r="N81" s="42">
        <f t="shared" si="7"/>
        <v>3075</v>
      </c>
      <c r="O81" s="42">
        <v>3119</v>
      </c>
      <c r="P81" s="45">
        <f t="shared" si="8"/>
        <v>-44</v>
      </c>
      <c r="Q81" s="37">
        <f t="shared" si="9"/>
        <v>-1.4107085604360373E-2</v>
      </c>
    </row>
    <row r="82" spans="1:17" x14ac:dyDescent="0.25">
      <c r="A82" s="5" t="s">
        <v>73</v>
      </c>
      <c r="B82" s="10">
        <v>1092</v>
      </c>
      <c r="C82" s="10">
        <v>692</v>
      </c>
      <c r="D82" s="10">
        <v>722</v>
      </c>
      <c r="E82" s="10">
        <v>825</v>
      </c>
      <c r="F82" s="10">
        <v>581</v>
      </c>
      <c r="G82" s="10">
        <v>1053</v>
      </c>
      <c r="H82" s="10">
        <v>1710</v>
      </c>
      <c r="I82" s="10">
        <v>1852</v>
      </c>
      <c r="J82" s="10">
        <v>1104</v>
      </c>
      <c r="K82" s="10">
        <v>1401</v>
      </c>
      <c r="L82" s="10">
        <v>1540</v>
      </c>
      <c r="M82" s="10" t="s">
        <v>71</v>
      </c>
      <c r="N82" s="42">
        <f t="shared" si="7"/>
        <v>12572</v>
      </c>
      <c r="O82" s="42">
        <v>16154</v>
      </c>
      <c r="P82" s="45">
        <f t="shared" si="8"/>
        <v>-3582</v>
      </c>
      <c r="Q82" s="37">
        <f t="shared" si="9"/>
        <v>-0.221740745326235</v>
      </c>
    </row>
    <row r="83" spans="1:17" x14ac:dyDescent="0.25">
      <c r="A83" s="5" t="s">
        <v>77</v>
      </c>
      <c r="B83" s="10">
        <v>358</v>
      </c>
      <c r="C83" s="10">
        <v>435</v>
      </c>
      <c r="D83" s="10">
        <v>555</v>
      </c>
      <c r="E83" s="10">
        <v>644</v>
      </c>
      <c r="F83" s="10">
        <v>602</v>
      </c>
      <c r="G83" s="10">
        <v>909</v>
      </c>
      <c r="H83" s="10">
        <v>859</v>
      </c>
      <c r="I83" s="10">
        <v>799</v>
      </c>
      <c r="J83" s="10">
        <v>720</v>
      </c>
      <c r="K83" s="10">
        <v>768</v>
      </c>
      <c r="L83" s="10">
        <v>724</v>
      </c>
      <c r="M83" s="10" t="s">
        <v>71</v>
      </c>
      <c r="N83" s="42">
        <f t="shared" si="7"/>
        <v>7373</v>
      </c>
      <c r="O83" s="42">
        <v>8177</v>
      </c>
      <c r="P83" s="45">
        <f t="shared" si="8"/>
        <v>-804</v>
      </c>
      <c r="Q83" s="37">
        <f t="shared" si="9"/>
        <v>-9.8324568912804208E-2</v>
      </c>
    </row>
    <row r="84" spans="1:17" x14ac:dyDescent="0.25">
      <c r="A84" s="11" t="s">
        <v>62</v>
      </c>
      <c r="B84" s="13">
        <f t="shared" ref="B84:M84" si="16">SUM(B80:B83)</f>
        <v>1700</v>
      </c>
      <c r="C84" s="13">
        <f t="shared" si="16"/>
        <v>1403</v>
      </c>
      <c r="D84" s="13">
        <f t="shared" si="16"/>
        <v>1684</v>
      </c>
      <c r="E84" s="13">
        <f t="shared" si="16"/>
        <v>2062</v>
      </c>
      <c r="F84" s="13">
        <f t="shared" si="16"/>
        <v>1776</v>
      </c>
      <c r="G84" s="13">
        <f t="shared" si="16"/>
        <v>2600</v>
      </c>
      <c r="H84" s="13">
        <f t="shared" si="16"/>
        <v>3011</v>
      </c>
      <c r="I84" s="13">
        <f t="shared" si="16"/>
        <v>3164</v>
      </c>
      <c r="J84" s="13">
        <f t="shared" si="16"/>
        <v>2668</v>
      </c>
      <c r="K84" s="13">
        <f t="shared" si="16"/>
        <v>3211</v>
      </c>
      <c r="L84" s="13">
        <f t="shared" si="16"/>
        <v>2731</v>
      </c>
      <c r="M84" s="13">
        <f t="shared" si="16"/>
        <v>0</v>
      </c>
      <c r="N84" s="52">
        <f t="shared" si="7"/>
        <v>26010</v>
      </c>
      <c r="O84" s="52">
        <v>29326</v>
      </c>
      <c r="P84" s="53">
        <f t="shared" si="8"/>
        <v>-3316</v>
      </c>
      <c r="Q84" s="51">
        <f t="shared" si="9"/>
        <v>-0.1130737229761986</v>
      </c>
    </row>
    <row r="85" spans="1:17" x14ac:dyDescent="0.25">
      <c r="A85" s="5" t="s">
        <v>63</v>
      </c>
      <c r="B85" s="10">
        <v>820</v>
      </c>
      <c r="C85" s="10">
        <v>316</v>
      </c>
      <c r="D85" s="10">
        <v>501</v>
      </c>
      <c r="E85" s="10">
        <v>1246</v>
      </c>
      <c r="F85" s="10">
        <v>2053</v>
      </c>
      <c r="G85" s="10">
        <v>2336</v>
      </c>
      <c r="H85" s="10">
        <v>2281</v>
      </c>
      <c r="I85" s="10">
        <v>2123</v>
      </c>
      <c r="J85" s="10">
        <v>2508</v>
      </c>
      <c r="K85" s="10">
        <v>1683</v>
      </c>
      <c r="L85" s="10">
        <v>918</v>
      </c>
      <c r="M85" s="10" t="s">
        <v>71</v>
      </c>
      <c r="N85" s="42">
        <f t="shared" si="7"/>
        <v>16785</v>
      </c>
      <c r="O85" s="42">
        <v>14993</v>
      </c>
      <c r="P85" s="45">
        <f t="shared" si="8"/>
        <v>1792</v>
      </c>
      <c r="Q85" s="37">
        <f t="shared" si="9"/>
        <v>0.11952244380710998</v>
      </c>
    </row>
    <row r="86" spans="1:17" x14ac:dyDescent="0.25">
      <c r="A86" s="5" t="s">
        <v>64</v>
      </c>
      <c r="B86" s="10">
        <v>143</v>
      </c>
      <c r="C86" s="10">
        <v>76</v>
      </c>
      <c r="D86" s="10">
        <v>88</v>
      </c>
      <c r="E86" s="10">
        <v>303</v>
      </c>
      <c r="F86" s="10">
        <v>318</v>
      </c>
      <c r="G86" s="10">
        <v>399</v>
      </c>
      <c r="H86" s="10">
        <v>474</v>
      </c>
      <c r="I86" s="10">
        <v>371</v>
      </c>
      <c r="J86" s="10">
        <v>465</v>
      </c>
      <c r="K86" s="10">
        <v>269</v>
      </c>
      <c r="L86" s="10">
        <v>174</v>
      </c>
      <c r="M86" s="10" t="s">
        <v>71</v>
      </c>
      <c r="N86" s="42">
        <f t="shared" si="7"/>
        <v>3080</v>
      </c>
      <c r="O86" s="42">
        <v>3095</v>
      </c>
      <c r="P86" s="45">
        <f t="shared" si="8"/>
        <v>-15</v>
      </c>
      <c r="Q86" s="37">
        <f t="shared" si="9"/>
        <v>-4.8465266558966073E-3</v>
      </c>
    </row>
    <row r="87" spans="1:17" x14ac:dyDescent="0.25">
      <c r="A87" s="5" t="s">
        <v>65</v>
      </c>
      <c r="B87" s="10">
        <v>13</v>
      </c>
      <c r="C87" s="10">
        <v>209</v>
      </c>
      <c r="D87" s="10">
        <v>40</v>
      </c>
      <c r="E87" s="10">
        <v>215</v>
      </c>
      <c r="F87" s="10">
        <v>110</v>
      </c>
      <c r="G87" s="10">
        <v>230</v>
      </c>
      <c r="H87" s="10">
        <v>232</v>
      </c>
      <c r="I87" s="10">
        <v>109</v>
      </c>
      <c r="J87" s="10">
        <v>157</v>
      </c>
      <c r="K87" s="10">
        <v>707</v>
      </c>
      <c r="L87" s="10">
        <v>1098</v>
      </c>
      <c r="M87" s="10" t="s">
        <v>71</v>
      </c>
      <c r="N87" s="42">
        <f t="shared" si="7"/>
        <v>3120</v>
      </c>
      <c r="O87" s="42">
        <v>1125</v>
      </c>
      <c r="P87" s="45">
        <f t="shared" si="8"/>
        <v>1995</v>
      </c>
      <c r="Q87" s="37">
        <f t="shared" si="9"/>
        <v>1.7733333333333334</v>
      </c>
    </row>
    <row r="88" spans="1:17" x14ac:dyDescent="0.25">
      <c r="A88" s="11" t="s">
        <v>66</v>
      </c>
      <c r="B88" s="13">
        <f t="shared" ref="B88:I88" si="17">SUM(B85:B87)</f>
        <v>976</v>
      </c>
      <c r="C88" s="13">
        <f t="shared" si="17"/>
        <v>601</v>
      </c>
      <c r="D88" s="13">
        <f t="shared" si="17"/>
        <v>629</v>
      </c>
      <c r="E88" s="13">
        <f t="shared" si="17"/>
        <v>1764</v>
      </c>
      <c r="F88" s="13">
        <f t="shared" si="17"/>
        <v>2481</v>
      </c>
      <c r="G88" s="13">
        <f t="shared" si="17"/>
        <v>2965</v>
      </c>
      <c r="H88" s="13">
        <f t="shared" si="17"/>
        <v>2987</v>
      </c>
      <c r="I88" s="13">
        <f t="shared" si="17"/>
        <v>2603</v>
      </c>
      <c r="J88" s="13">
        <f>SUM(J85:J85:J87)</f>
        <v>3130</v>
      </c>
      <c r="K88" s="13">
        <f>SUM(K85:K85:K87)</f>
        <v>2659</v>
      </c>
      <c r="L88" s="13">
        <f>SUM(L85:L85:L87)</f>
        <v>2190</v>
      </c>
      <c r="M88" s="13">
        <f>SUM(M85:M85:M87)</f>
        <v>0</v>
      </c>
      <c r="N88" s="52">
        <f t="shared" si="7"/>
        <v>22985</v>
      </c>
      <c r="O88" s="52">
        <v>19213</v>
      </c>
      <c r="P88" s="53">
        <f t="shared" si="8"/>
        <v>3772</v>
      </c>
      <c r="Q88" s="51">
        <f t="shared" si="9"/>
        <v>0.19632540467391871</v>
      </c>
    </row>
    <row r="89" spans="1:17" x14ac:dyDescent="0.25">
      <c r="A89" s="15" t="s">
        <v>67</v>
      </c>
      <c r="B89" s="10">
        <v>833</v>
      </c>
      <c r="C89" s="10">
        <v>15</v>
      </c>
      <c r="D89" s="10">
        <v>49</v>
      </c>
      <c r="E89" s="10">
        <v>322</v>
      </c>
      <c r="F89" s="10">
        <v>121</v>
      </c>
      <c r="G89" s="10">
        <v>338</v>
      </c>
      <c r="H89" s="10">
        <v>258</v>
      </c>
      <c r="I89" s="10">
        <v>182</v>
      </c>
      <c r="J89" s="10">
        <v>493</v>
      </c>
      <c r="K89" s="10">
        <v>55</v>
      </c>
      <c r="L89" s="10">
        <v>68</v>
      </c>
      <c r="M89" s="10" t="s">
        <v>133</v>
      </c>
      <c r="N89" s="42">
        <f t="shared" si="7"/>
        <v>2734</v>
      </c>
      <c r="O89" s="42">
        <v>2217</v>
      </c>
      <c r="P89" s="45">
        <f t="shared" si="8"/>
        <v>517</v>
      </c>
      <c r="Q89" s="37">
        <f t="shared" si="9"/>
        <v>0.2331980153360397</v>
      </c>
    </row>
    <row r="90" spans="1:17" x14ac:dyDescent="0.25">
      <c r="A90" s="56" t="s">
        <v>68</v>
      </c>
      <c r="B90" s="65">
        <f t="shared" ref="B90" si="18">SUM(B63,B71,B79,B84,B88,B89)</f>
        <v>32547</v>
      </c>
      <c r="C90" s="65">
        <f t="shared" ref="C90" si="19">SUM(C63,C71,C79,C84,C88,C89)</f>
        <v>31787</v>
      </c>
      <c r="D90" s="65">
        <f t="shared" ref="D90" si="20">SUM(D63,D71,D79,D84,D88,D89)</f>
        <v>43985</v>
      </c>
      <c r="E90" s="57">
        <f t="shared" ref="E90:M90" si="21">SUM(E63,E71,E79,E84,E88,E89)</f>
        <v>82260</v>
      </c>
      <c r="F90" s="57">
        <f t="shared" si="21"/>
        <v>91038</v>
      </c>
      <c r="G90" s="57">
        <f t="shared" si="21"/>
        <v>101611</v>
      </c>
      <c r="H90" s="57">
        <f t="shared" si="21"/>
        <v>130379</v>
      </c>
      <c r="I90" s="57">
        <f t="shared" si="21"/>
        <v>141772</v>
      </c>
      <c r="J90" s="57">
        <f t="shared" si="21"/>
        <v>97394</v>
      </c>
      <c r="K90" s="57">
        <f t="shared" si="21"/>
        <v>85340</v>
      </c>
      <c r="L90" s="57">
        <f t="shared" si="21"/>
        <v>57620</v>
      </c>
      <c r="M90" s="57">
        <f t="shared" si="21"/>
        <v>0</v>
      </c>
      <c r="N90" s="58">
        <f t="shared" si="7"/>
        <v>895733</v>
      </c>
      <c r="O90" s="58">
        <f>SUM(O63,O71,O79,O84,O88,O89)</f>
        <v>894682</v>
      </c>
      <c r="P90" s="88">
        <f t="shared" si="8"/>
        <v>1051</v>
      </c>
      <c r="Q90" s="89">
        <f t="shared" si="9"/>
        <v>1.1747190621919296E-3</v>
      </c>
    </row>
    <row r="91" spans="1:17" x14ac:dyDescent="0.25">
      <c r="A91" s="25" t="s">
        <v>105</v>
      </c>
      <c r="B91" s="26">
        <v>32660</v>
      </c>
      <c r="C91" s="26">
        <v>31694</v>
      </c>
      <c r="D91" s="26">
        <v>44031</v>
      </c>
      <c r="E91" s="26">
        <v>82275</v>
      </c>
      <c r="F91" s="26">
        <v>91188</v>
      </c>
      <c r="G91" s="26">
        <v>102160</v>
      </c>
      <c r="H91" s="26">
        <v>130656</v>
      </c>
      <c r="I91" s="26">
        <v>141870</v>
      </c>
      <c r="J91" s="26">
        <v>97512</v>
      </c>
      <c r="K91" s="26">
        <v>85425</v>
      </c>
      <c r="L91" s="26">
        <v>57620</v>
      </c>
      <c r="M91" s="26" t="s">
        <v>71</v>
      </c>
      <c r="N91" s="55">
        <f t="shared" si="7"/>
        <v>897091</v>
      </c>
      <c r="O91" s="55">
        <v>894772</v>
      </c>
      <c r="P91" s="87">
        <f t="shared" si="8"/>
        <v>2319</v>
      </c>
      <c r="Q91" s="46">
        <f t="shared" si="9"/>
        <v>2.5917216899947696E-3</v>
      </c>
    </row>
    <row r="92" spans="1:17" x14ac:dyDescent="0.25">
      <c r="A92" s="25" t="s">
        <v>104</v>
      </c>
      <c r="B92" s="26">
        <v>71434</v>
      </c>
      <c r="C92" s="26">
        <v>66471</v>
      </c>
      <c r="D92" s="26">
        <v>82949</v>
      </c>
      <c r="E92" s="26">
        <v>94781</v>
      </c>
      <c r="F92" s="26">
        <v>79105</v>
      </c>
      <c r="G92" s="26">
        <v>82131</v>
      </c>
      <c r="H92" s="26">
        <v>79471</v>
      </c>
      <c r="I92" s="26">
        <v>82752</v>
      </c>
      <c r="J92" s="26">
        <v>85239</v>
      </c>
      <c r="K92" s="26">
        <v>79874</v>
      </c>
      <c r="L92" s="26">
        <v>87358</v>
      </c>
      <c r="M92" s="26" t="s">
        <v>71</v>
      </c>
      <c r="N92" s="55">
        <f t="shared" si="7"/>
        <v>891565</v>
      </c>
      <c r="O92" s="55">
        <v>901375</v>
      </c>
      <c r="P92" s="87">
        <f t="shared" si="8"/>
        <v>-9810</v>
      </c>
      <c r="Q92" s="46">
        <f t="shared" si="9"/>
        <v>-1.0883372625156011E-2</v>
      </c>
    </row>
    <row r="93" spans="1:17" x14ac:dyDescent="0.25">
      <c r="A93" s="59" t="s">
        <v>69</v>
      </c>
      <c r="B93" s="60">
        <f t="shared" ref="B93" si="22">SUM(B91:B92)</f>
        <v>104094</v>
      </c>
      <c r="C93" s="60">
        <f t="shared" ref="C93:O93" si="23">SUM(C91:C92)</f>
        <v>98165</v>
      </c>
      <c r="D93" s="60">
        <f t="shared" si="23"/>
        <v>126980</v>
      </c>
      <c r="E93" s="60">
        <f t="shared" si="23"/>
        <v>177056</v>
      </c>
      <c r="F93" s="60">
        <f t="shared" si="23"/>
        <v>170293</v>
      </c>
      <c r="G93" s="60">
        <f t="shared" si="23"/>
        <v>184291</v>
      </c>
      <c r="H93" s="60">
        <f t="shared" si="23"/>
        <v>210127</v>
      </c>
      <c r="I93" s="60">
        <f t="shared" si="23"/>
        <v>224622</v>
      </c>
      <c r="J93" s="60">
        <f t="shared" si="23"/>
        <v>182751</v>
      </c>
      <c r="K93" s="60">
        <f t="shared" si="23"/>
        <v>165299</v>
      </c>
      <c r="L93" s="60">
        <f t="shared" si="23"/>
        <v>144978</v>
      </c>
      <c r="M93" s="60">
        <f t="shared" si="23"/>
        <v>0</v>
      </c>
      <c r="N93" s="60">
        <f t="shared" si="23"/>
        <v>1788656</v>
      </c>
      <c r="O93" s="60">
        <f t="shared" si="23"/>
        <v>1796147</v>
      </c>
      <c r="P93" s="90">
        <f t="shared" si="8"/>
        <v>-7491</v>
      </c>
      <c r="Q93" s="63">
        <f t="shared" si="9"/>
        <v>-4.1705940549409378E-3</v>
      </c>
    </row>
    <row r="94" spans="1:17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39"/>
      <c r="O94" s="39"/>
      <c r="P94" s="45" t="s">
        <v>71</v>
      </c>
      <c r="Q94" s="37" t="s">
        <v>71</v>
      </c>
    </row>
    <row r="95" spans="1:17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39"/>
      <c r="O95" s="39"/>
      <c r="P95" s="45" t="s">
        <v>71</v>
      </c>
      <c r="Q95" s="37" t="s">
        <v>71</v>
      </c>
    </row>
    <row r="96" spans="1:17" x14ac:dyDescent="0.25">
      <c r="A96" s="5"/>
      <c r="B96" s="7" t="s">
        <v>0</v>
      </c>
      <c r="C96" s="7" t="s">
        <v>1</v>
      </c>
      <c r="D96" s="7" t="s">
        <v>2</v>
      </c>
      <c r="E96" s="7" t="s">
        <v>3</v>
      </c>
      <c r="F96" s="7" t="s">
        <v>4</v>
      </c>
      <c r="G96" s="7" t="s">
        <v>5</v>
      </c>
      <c r="H96" s="7" t="s">
        <v>6</v>
      </c>
      <c r="I96" s="7" t="s">
        <v>7</v>
      </c>
      <c r="J96" s="7" t="s">
        <v>8</v>
      </c>
      <c r="K96" s="7" t="s">
        <v>9</v>
      </c>
      <c r="L96" s="7" t="s">
        <v>10</v>
      </c>
      <c r="M96" s="7" t="s">
        <v>11</v>
      </c>
      <c r="N96" s="41" t="s">
        <v>135</v>
      </c>
      <c r="O96" s="41" t="s">
        <v>138</v>
      </c>
      <c r="P96" s="45" t="s">
        <v>71</v>
      </c>
      <c r="Q96" s="37" t="s">
        <v>71</v>
      </c>
    </row>
    <row r="97" spans="1:17" x14ac:dyDescent="0.25">
      <c r="A97" s="5" t="s">
        <v>27</v>
      </c>
      <c r="B97" s="72">
        <v>71434</v>
      </c>
      <c r="C97" s="72">
        <v>66471</v>
      </c>
      <c r="D97" s="72">
        <v>82949</v>
      </c>
      <c r="E97" s="72">
        <v>94781</v>
      </c>
      <c r="F97" s="72">
        <v>79105</v>
      </c>
      <c r="G97" s="72">
        <v>82131</v>
      </c>
      <c r="H97" s="72">
        <v>79471</v>
      </c>
      <c r="I97" s="72">
        <v>82752</v>
      </c>
      <c r="J97" s="72">
        <v>85239</v>
      </c>
      <c r="K97" s="75">
        <v>79874</v>
      </c>
      <c r="L97" s="41">
        <v>87358</v>
      </c>
      <c r="M97" s="41"/>
      <c r="N97" s="41">
        <f t="shared" ref="N97:N104" si="24">SUM(B97,C97,D97,E97,F97,G97,H97,I97,J97,K97,L97,M97)</f>
        <v>891565</v>
      </c>
      <c r="O97" s="41">
        <v>901375</v>
      </c>
      <c r="P97" s="45">
        <f t="shared" si="8"/>
        <v>-9810</v>
      </c>
      <c r="Q97" s="91">
        <f t="shared" si="9"/>
        <v>-1.0883372625156011E-2</v>
      </c>
    </row>
    <row r="98" spans="1:17" x14ac:dyDescent="0.25">
      <c r="A98" s="11" t="s">
        <v>136</v>
      </c>
      <c r="B98" s="13">
        <f t="shared" ref="B98:M98" si="25">B63</f>
        <v>17912</v>
      </c>
      <c r="C98" s="13">
        <f t="shared" si="25"/>
        <v>19570</v>
      </c>
      <c r="D98" s="12">
        <f t="shared" si="25"/>
        <v>28777</v>
      </c>
      <c r="E98" s="12">
        <f t="shared" si="25"/>
        <v>54646</v>
      </c>
      <c r="F98" s="12">
        <f t="shared" si="25"/>
        <v>59484</v>
      </c>
      <c r="G98" s="12">
        <f t="shared" si="25"/>
        <v>64210</v>
      </c>
      <c r="H98" s="12">
        <f t="shared" si="25"/>
        <v>91658</v>
      </c>
      <c r="I98" s="12">
        <f t="shared" si="25"/>
        <v>107496</v>
      </c>
      <c r="J98" s="12">
        <f t="shared" si="25"/>
        <v>63015</v>
      </c>
      <c r="K98" s="12">
        <f t="shared" si="25"/>
        <v>54192</v>
      </c>
      <c r="L98" s="12">
        <f t="shared" si="25"/>
        <v>33755</v>
      </c>
      <c r="M98" s="12">
        <f t="shared" si="25"/>
        <v>0</v>
      </c>
      <c r="N98" s="73">
        <f t="shared" si="24"/>
        <v>594715</v>
      </c>
      <c r="O98" s="73">
        <v>589422</v>
      </c>
      <c r="P98" s="53">
        <f t="shared" si="8"/>
        <v>5293</v>
      </c>
      <c r="Q98" s="51">
        <f t="shared" si="9"/>
        <v>8.9799837807207732E-3</v>
      </c>
    </row>
    <row r="99" spans="1:17" x14ac:dyDescent="0.25">
      <c r="A99" s="11" t="s">
        <v>52</v>
      </c>
      <c r="B99" s="13">
        <f t="shared" ref="B99:M99" si="26">B71</f>
        <v>5573</v>
      </c>
      <c r="C99" s="13">
        <f t="shared" si="26"/>
        <v>4529</v>
      </c>
      <c r="D99" s="13">
        <f t="shared" si="26"/>
        <v>6626</v>
      </c>
      <c r="E99" s="13">
        <f t="shared" si="26"/>
        <v>14054</v>
      </c>
      <c r="F99" s="13">
        <f t="shared" si="26"/>
        <v>17340</v>
      </c>
      <c r="G99" s="13">
        <f t="shared" si="26"/>
        <v>19316</v>
      </c>
      <c r="H99" s="13">
        <f t="shared" si="26"/>
        <v>17656</v>
      </c>
      <c r="I99" s="13">
        <f t="shared" si="26"/>
        <v>15482</v>
      </c>
      <c r="J99" s="13">
        <f t="shared" si="26"/>
        <v>16284</v>
      </c>
      <c r="K99" s="13">
        <f t="shared" si="26"/>
        <v>13757</v>
      </c>
      <c r="L99" s="13">
        <f t="shared" si="26"/>
        <v>12267</v>
      </c>
      <c r="M99" s="13">
        <f t="shared" si="26"/>
        <v>0</v>
      </c>
      <c r="N99" s="73">
        <f t="shared" si="24"/>
        <v>142884</v>
      </c>
      <c r="O99" s="73">
        <v>131477</v>
      </c>
      <c r="P99" s="53">
        <f t="shared" si="8"/>
        <v>11407</v>
      </c>
      <c r="Q99" s="51">
        <f t="shared" si="9"/>
        <v>8.6760421974946184E-2</v>
      </c>
    </row>
    <row r="100" spans="1:17" x14ac:dyDescent="0.25">
      <c r="A100" s="11" t="s">
        <v>59</v>
      </c>
      <c r="B100" s="13">
        <f>B79</f>
        <v>5553</v>
      </c>
      <c r="C100" s="13">
        <f t="shared" ref="C100:H100" si="27">C79</f>
        <v>5669</v>
      </c>
      <c r="D100" s="13">
        <f t="shared" si="27"/>
        <v>6220</v>
      </c>
      <c r="E100" s="13">
        <f t="shared" si="27"/>
        <v>9412</v>
      </c>
      <c r="F100" s="13">
        <f t="shared" si="27"/>
        <v>9836</v>
      </c>
      <c r="G100" s="13">
        <f t="shared" si="27"/>
        <v>12182</v>
      </c>
      <c r="H100" s="13">
        <f t="shared" si="27"/>
        <v>14809</v>
      </c>
      <c r="I100" s="13">
        <f>I79</f>
        <v>12845</v>
      </c>
      <c r="J100" s="13">
        <f>J79</f>
        <v>11804</v>
      </c>
      <c r="K100" s="13">
        <f>K79</f>
        <v>11466</v>
      </c>
      <c r="L100" s="13">
        <f>L79</f>
        <v>6609</v>
      </c>
      <c r="M100" s="13">
        <f>M79</f>
        <v>0</v>
      </c>
      <c r="N100" s="73">
        <f t="shared" si="24"/>
        <v>106405</v>
      </c>
      <c r="O100" s="73">
        <v>123027</v>
      </c>
      <c r="P100" s="53">
        <f t="shared" si="8"/>
        <v>-16622</v>
      </c>
      <c r="Q100" s="51">
        <f t="shared" si="9"/>
        <v>-0.1351085534069757</v>
      </c>
    </row>
    <row r="101" spans="1:17" x14ac:dyDescent="0.25">
      <c r="A101" s="11" t="s">
        <v>62</v>
      </c>
      <c r="B101" s="13">
        <f>B84</f>
        <v>1700</v>
      </c>
      <c r="C101" s="13">
        <f t="shared" ref="C101:H101" si="28">C84</f>
        <v>1403</v>
      </c>
      <c r="D101" s="13">
        <f t="shared" si="28"/>
        <v>1684</v>
      </c>
      <c r="E101" s="13">
        <f t="shared" si="28"/>
        <v>2062</v>
      </c>
      <c r="F101" s="13">
        <f t="shared" si="28"/>
        <v>1776</v>
      </c>
      <c r="G101" s="13">
        <f t="shared" si="28"/>
        <v>2600</v>
      </c>
      <c r="H101" s="13">
        <f t="shared" si="28"/>
        <v>3011</v>
      </c>
      <c r="I101" s="13">
        <f>I84</f>
        <v>3164</v>
      </c>
      <c r="J101" s="13">
        <f>J84</f>
        <v>2668</v>
      </c>
      <c r="K101" s="13">
        <f>K84</f>
        <v>3211</v>
      </c>
      <c r="L101" s="13">
        <f>L84</f>
        <v>2731</v>
      </c>
      <c r="M101" s="13">
        <f>M84</f>
        <v>0</v>
      </c>
      <c r="N101" s="73">
        <f t="shared" si="24"/>
        <v>26010</v>
      </c>
      <c r="O101" s="73">
        <v>29326</v>
      </c>
      <c r="P101" s="53">
        <f t="shared" si="8"/>
        <v>-3316</v>
      </c>
      <c r="Q101" s="51">
        <f t="shared" si="9"/>
        <v>-0.1130737229761986</v>
      </c>
    </row>
    <row r="102" spans="1:17" x14ac:dyDescent="0.25">
      <c r="A102" s="11" t="s">
        <v>66</v>
      </c>
      <c r="B102" s="13">
        <f>B88</f>
        <v>976</v>
      </c>
      <c r="C102" s="13">
        <f t="shared" ref="C102:H102" si="29">C88</f>
        <v>601</v>
      </c>
      <c r="D102" s="13">
        <f t="shared" si="29"/>
        <v>629</v>
      </c>
      <c r="E102" s="13">
        <f t="shared" si="29"/>
        <v>1764</v>
      </c>
      <c r="F102" s="13">
        <f t="shared" si="29"/>
        <v>2481</v>
      </c>
      <c r="G102" s="13">
        <f t="shared" si="29"/>
        <v>2965</v>
      </c>
      <c r="H102" s="13">
        <f t="shared" si="29"/>
        <v>2987</v>
      </c>
      <c r="I102" s="13">
        <f>I88</f>
        <v>2603</v>
      </c>
      <c r="J102" s="13">
        <f>J88</f>
        <v>3130</v>
      </c>
      <c r="K102" s="13">
        <f>K88</f>
        <v>2659</v>
      </c>
      <c r="L102" s="13">
        <f>L88</f>
        <v>2190</v>
      </c>
      <c r="M102" s="13">
        <f>M88</f>
        <v>0</v>
      </c>
      <c r="N102" s="73">
        <f t="shared" si="24"/>
        <v>22985</v>
      </c>
      <c r="O102" s="73">
        <v>19213</v>
      </c>
      <c r="P102" s="53">
        <f t="shared" si="8"/>
        <v>3772</v>
      </c>
      <c r="Q102" s="51">
        <f t="shared" si="9"/>
        <v>0.19632540467391871</v>
      </c>
    </row>
    <row r="103" spans="1:17" x14ac:dyDescent="0.25">
      <c r="A103" s="11" t="s">
        <v>106</v>
      </c>
      <c r="B103" s="13">
        <v>833</v>
      </c>
      <c r="C103" s="13">
        <v>15</v>
      </c>
      <c r="D103" s="13">
        <v>49</v>
      </c>
      <c r="E103" s="13">
        <v>322</v>
      </c>
      <c r="F103" s="13">
        <v>121</v>
      </c>
      <c r="G103" s="13">
        <v>338</v>
      </c>
      <c r="H103" s="13">
        <v>258</v>
      </c>
      <c r="I103" s="13">
        <v>182</v>
      </c>
      <c r="J103" s="13">
        <v>493</v>
      </c>
      <c r="K103" s="13">
        <f>K89</f>
        <v>55</v>
      </c>
      <c r="L103" s="13">
        <v>68</v>
      </c>
      <c r="M103" s="13" t="s">
        <v>71</v>
      </c>
      <c r="N103" s="73">
        <f t="shared" si="24"/>
        <v>2734</v>
      </c>
      <c r="O103" s="73">
        <v>2217</v>
      </c>
      <c r="P103" s="53">
        <f t="shared" si="8"/>
        <v>517</v>
      </c>
      <c r="Q103" s="51">
        <f t="shared" si="9"/>
        <v>0.2331980153360397</v>
      </c>
    </row>
    <row r="104" spans="1:17" x14ac:dyDescent="0.25">
      <c r="A104" s="59" t="s">
        <v>70</v>
      </c>
      <c r="B104" s="76">
        <f t="shared" ref="B104:M104" si="30">SUM(B97:B103)</f>
        <v>103981</v>
      </c>
      <c r="C104" s="76">
        <f t="shared" si="30"/>
        <v>98258</v>
      </c>
      <c r="D104" s="76">
        <f t="shared" si="30"/>
        <v>126934</v>
      </c>
      <c r="E104" s="76">
        <f t="shared" si="30"/>
        <v>177041</v>
      </c>
      <c r="F104" s="76">
        <f t="shared" si="30"/>
        <v>170143</v>
      </c>
      <c r="G104" s="76">
        <f t="shared" si="30"/>
        <v>183742</v>
      </c>
      <c r="H104" s="76">
        <f t="shared" si="30"/>
        <v>209850</v>
      </c>
      <c r="I104" s="76">
        <f t="shared" si="30"/>
        <v>224524</v>
      </c>
      <c r="J104" s="76">
        <f t="shared" si="30"/>
        <v>182633</v>
      </c>
      <c r="K104" s="60">
        <f t="shared" si="30"/>
        <v>165214</v>
      </c>
      <c r="L104" s="60">
        <f t="shared" si="30"/>
        <v>144978</v>
      </c>
      <c r="M104" s="60">
        <f t="shared" si="30"/>
        <v>0</v>
      </c>
      <c r="N104" s="74">
        <f t="shared" si="24"/>
        <v>1787298</v>
      </c>
      <c r="O104" s="74">
        <v>1796057</v>
      </c>
      <c r="P104" s="90">
        <f t="shared" si="8"/>
        <v>-8759</v>
      </c>
      <c r="Q104" s="63">
        <f t="shared" si="9"/>
        <v>-4.876793999299577E-3</v>
      </c>
    </row>
    <row r="105" spans="1:17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78"/>
      <c r="O105" s="78"/>
      <c r="P105" s="24"/>
      <c r="Q105" s="61" t="s">
        <v>71</v>
      </c>
    </row>
    <row r="106" spans="1:17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78"/>
      <c r="O106" s="78"/>
      <c r="P106" s="24"/>
      <c r="Q106" s="77"/>
    </row>
    <row r="107" spans="1:17" x14ac:dyDescent="0.25">
      <c r="A107" t="s">
        <v>27</v>
      </c>
      <c r="B107">
        <v>891565</v>
      </c>
    </row>
    <row r="108" spans="1:17" x14ac:dyDescent="0.25">
      <c r="A108" t="s">
        <v>21</v>
      </c>
      <c r="B108">
        <v>92646</v>
      </c>
    </row>
    <row r="109" spans="1:17" x14ac:dyDescent="0.25">
      <c r="A109" t="s">
        <v>22</v>
      </c>
      <c r="B109">
        <v>75104</v>
      </c>
    </row>
    <row r="110" spans="1:17" x14ac:dyDescent="0.25">
      <c r="A110" t="s">
        <v>37</v>
      </c>
      <c r="B110">
        <v>59355</v>
      </c>
    </row>
    <row r="111" spans="1:17" x14ac:dyDescent="0.25">
      <c r="A111" t="s">
        <v>45</v>
      </c>
      <c r="B111">
        <v>58681</v>
      </c>
    </row>
    <row r="112" spans="1:17" x14ac:dyDescent="0.25">
      <c r="A112" t="s">
        <v>80</v>
      </c>
      <c r="B112">
        <v>56880</v>
      </c>
    </row>
    <row r="113" spans="1:7" x14ac:dyDescent="0.25">
      <c r="A113" t="s">
        <v>42</v>
      </c>
      <c r="B113">
        <v>41754</v>
      </c>
    </row>
    <row r="114" spans="1:7" x14ac:dyDescent="0.25">
      <c r="A114" t="s">
        <v>79</v>
      </c>
      <c r="B114">
        <v>34131</v>
      </c>
      <c r="C114" s="92" t="s">
        <v>71</v>
      </c>
      <c r="D114" s="92"/>
      <c r="E114" s="92"/>
      <c r="F114" s="92"/>
      <c r="G114" s="92"/>
    </row>
    <row r="115" spans="1:7" x14ac:dyDescent="0.25">
      <c r="A115" t="s">
        <v>53</v>
      </c>
      <c r="B115">
        <v>31284</v>
      </c>
    </row>
    <row r="116" spans="1:7" x14ac:dyDescent="0.25">
      <c r="A116" t="s">
        <v>48</v>
      </c>
      <c r="B116">
        <v>28187</v>
      </c>
    </row>
    <row r="117" spans="1:7" x14ac:dyDescent="0.25">
      <c r="A117" t="s">
        <v>137</v>
      </c>
      <c r="B117">
        <v>27735</v>
      </c>
    </row>
    <row r="118" spans="1:7" x14ac:dyDescent="0.25">
      <c r="A118" t="s">
        <v>32</v>
      </c>
      <c r="B118">
        <v>26650</v>
      </c>
    </row>
  </sheetData>
  <mergeCells count="1">
    <mergeCell ref="C114:G114"/>
  </mergeCells>
  <pageMargins left="0.7" right="0.7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7C83-DB9C-4C5C-BEA7-37D7F61C18F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2018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2020-02-11T17:10:21Z</dcterms:modified>
</cp:coreProperties>
</file>