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1" sheetId="2" r:id="rId1"/>
  </sheets>
  <definedNames>
    <definedName name="_xlnm.Print_Area" localSheetId="0">'t1'!$A$1:$AK$200</definedName>
    <definedName name="CODI_ISTITUZIONE">#REF!</definedName>
    <definedName name="CODI_ISTITUZIONE2">#REF!</definedName>
    <definedName name="DESC_ISTITUZIONE">#REF!</definedName>
    <definedName name="DESC_ISTITUZIONE2">#REF!</definedName>
    <definedName name="_xlnm.Print_Titles" localSheetId="0">'t1'!$1:$5</definedName>
  </definedNames>
  <calcPr calcId="125725"/>
</workbook>
</file>

<file path=xl/calcChain.xml><?xml version="1.0" encoding="utf-8"?>
<calcChain xmlns="http://schemas.openxmlformats.org/spreadsheetml/2006/main">
  <c r="AB205" i="2"/>
  <c r="D205"/>
  <c r="A203"/>
  <c r="A199"/>
  <c r="A51"/>
  <c r="AI50"/>
  <c r="AH50"/>
  <c r="AG50"/>
  <c r="AF50"/>
  <c r="AE50"/>
  <c r="AD50"/>
  <c r="AC50"/>
  <c r="AB50"/>
  <c r="AA50"/>
  <c r="AK49"/>
  <c r="AJ49"/>
  <c r="AL49" s="1"/>
  <c r="K49"/>
  <c r="J49"/>
  <c r="I49"/>
  <c r="H49"/>
  <c r="G49"/>
  <c r="M49" s="1"/>
  <c r="F49"/>
  <c r="L49" s="1"/>
  <c r="E49"/>
  <c r="D49"/>
  <c r="C49"/>
  <c r="AK48"/>
  <c r="AJ48"/>
  <c r="K48"/>
  <c r="J48"/>
  <c r="I48"/>
  <c r="H48"/>
  <c r="G48"/>
  <c r="M48" s="1"/>
  <c r="F48"/>
  <c r="L48" s="1"/>
  <c r="E48"/>
  <c r="D48"/>
  <c r="C48"/>
  <c r="AK47"/>
  <c r="AJ47"/>
  <c r="AL47" s="1"/>
  <c r="K47"/>
  <c r="J47"/>
  <c r="I47"/>
  <c r="H47"/>
  <c r="G47"/>
  <c r="M47" s="1"/>
  <c r="F47"/>
  <c r="L47" s="1"/>
  <c r="E47"/>
  <c r="D47"/>
  <c r="C47"/>
  <c r="AK46"/>
  <c r="AJ46"/>
  <c r="K46"/>
  <c r="J46"/>
  <c r="I46"/>
  <c r="H46"/>
  <c r="G46"/>
  <c r="M46" s="1"/>
  <c r="F46"/>
  <c r="L46" s="1"/>
  <c r="E46"/>
  <c r="D46"/>
  <c r="C46"/>
  <c r="AK45"/>
  <c r="AJ45"/>
  <c r="AL45" s="1"/>
  <c r="K45"/>
  <c r="J45"/>
  <c r="I45"/>
  <c r="H45"/>
  <c r="G45"/>
  <c r="M45" s="1"/>
  <c r="F45"/>
  <c r="L45" s="1"/>
  <c r="E45"/>
  <c r="D45"/>
  <c r="C45"/>
  <c r="AK44"/>
  <c r="AJ44"/>
  <c r="K44"/>
  <c r="J44"/>
  <c r="I44"/>
  <c r="H44"/>
  <c r="G44"/>
  <c r="M44" s="1"/>
  <c r="F44"/>
  <c r="L44" s="1"/>
  <c r="E44"/>
  <c r="D44"/>
  <c r="C44"/>
  <c r="AK43"/>
  <c r="AJ43"/>
  <c r="AL43" s="1"/>
  <c r="K43"/>
  <c r="J43"/>
  <c r="I43"/>
  <c r="H43"/>
  <c r="G43"/>
  <c r="M43" s="1"/>
  <c r="F43"/>
  <c r="L43" s="1"/>
  <c r="E43"/>
  <c r="D43"/>
  <c r="C43"/>
  <c r="AK42"/>
  <c r="AJ42"/>
  <c r="K42"/>
  <c r="J42"/>
  <c r="I42"/>
  <c r="H42"/>
  <c r="G42"/>
  <c r="M42" s="1"/>
  <c r="F42"/>
  <c r="L42" s="1"/>
  <c r="E42"/>
  <c r="D42"/>
  <c r="C42"/>
  <c r="AK41"/>
  <c r="AJ41"/>
  <c r="AL41" s="1"/>
  <c r="K41"/>
  <c r="J41"/>
  <c r="I41"/>
  <c r="H41"/>
  <c r="G41"/>
  <c r="M41" s="1"/>
  <c r="F41"/>
  <c r="L41" s="1"/>
  <c r="E41"/>
  <c r="D41"/>
  <c r="C41"/>
  <c r="AK40"/>
  <c r="AJ40"/>
  <c r="K40"/>
  <c r="J40"/>
  <c r="I40"/>
  <c r="H40"/>
  <c r="G40"/>
  <c r="M40" s="1"/>
  <c r="F40"/>
  <c r="L40" s="1"/>
  <c r="E40"/>
  <c r="D40"/>
  <c r="C40"/>
  <c r="AK39"/>
  <c r="AJ39"/>
  <c r="AL39" s="1"/>
  <c r="K39"/>
  <c r="J39"/>
  <c r="I39"/>
  <c r="H39"/>
  <c r="G39"/>
  <c r="M39" s="1"/>
  <c r="F39"/>
  <c r="L39" s="1"/>
  <c r="E39"/>
  <c r="D39"/>
  <c r="C39"/>
  <c r="AK38"/>
  <c r="AJ38"/>
  <c r="K38"/>
  <c r="J38"/>
  <c r="I38"/>
  <c r="H38"/>
  <c r="G38"/>
  <c r="M38" s="1"/>
  <c r="F38"/>
  <c r="L38" s="1"/>
  <c r="E38"/>
  <c r="D38"/>
  <c r="C38"/>
  <c r="AK37"/>
  <c r="AJ37"/>
  <c r="AL37" s="1"/>
  <c r="K37"/>
  <c r="J37"/>
  <c r="I37"/>
  <c r="H37"/>
  <c r="G37"/>
  <c r="M37" s="1"/>
  <c r="F37"/>
  <c r="L37" s="1"/>
  <c r="E37"/>
  <c r="D37"/>
  <c r="C37"/>
  <c r="AK36"/>
  <c r="AJ36"/>
  <c r="K36"/>
  <c r="J36"/>
  <c r="I36"/>
  <c r="H36"/>
  <c r="G36"/>
  <c r="M36" s="1"/>
  <c r="F36"/>
  <c r="L36" s="1"/>
  <c r="E36"/>
  <c r="D36"/>
  <c r="C36"/>
  <c r="AK35"/>
  <c r="AJ35"/>
  <c r="AL35" s="1"/>
  <c r="K35"/>
  <c r="J35"/>
  <c r="I35"/>
  <c r="H35"/>
  <c r="G35"/>
  <c r="M35" s="1"/>
  <c r="F35"/>
  <c r="L35" s="1"/>
  <c r="E35"/>
  <c r="D35"/>
  <c r="C35"/>
  <c r="AK34"/>
  <c r="AJ34"/>
  <c r="K34"/>
  <c r="J34"/>
  <c r="I34"/>
  <c r="H34"/>
  <c r="G34"/>
  <c r="M34" s="1"/>
  <c r="F34"/>
  <c r="L34" s="1"/>
  <c r="E34"/>
  <c r="D34"/>
  <c r="C34"/>
  <c r="AK33"/>
  <c r="AJ33"/>
  <c r="AL33" s="1"/>
  <c r="K33"/>
  <c r="J33"/>
  <c r="I33"/>
  <c r="H33"/>
  <c r="G33"/>
  <c r="M33" s="1"/>
  <c r="F33"/>
  <c r="L33" s="1"/>
  <c r="E33"/>
  <c r="D33"/>
  <c r="C33"/>
  <c r="AK32"/>
  <c r="AJ32"/>
  <c r="K32"/>
  <c r="J32"/>
  <c r="I32"/>
  <c r="H32"/>
  <c r="G32"/>
  <c r="M32" s="1"/>
  <c r="F32"/>
  <c r="L32" s="1"/>
  <c r="E32"/>
  <c r="D32"/>
  <c r="C32"/>
  <c r="AK31"/>
  <c r="AJ31"/>
  <c r="AL31" s="1"/>
  <c r="K31"/>
  <c r="J31"/>
  <c r="I31"/>
  <c r="H31"/>
  <c r="G31"/>
  <c r="M31" s="1"/>
  <c r="F31"/>
  <c r="L31" s="1"/>
  <c r="E31"/>
  <c r="D31"/>
  <c r="C31"/>
  <c r="AK30"/>
  <c r="AJ30"/>
  <c r="K30"/>
  <c r="J30"/>
  <c r="I30"/>
  <c r="H30"/>
  <c r="G30"/>
  <c r="M30" s="1"/>
  <c r="F30"/>
  <c r="L30" s="1"/>
  <c r="E30"/>
  <c r="D30"/>
  <c r="C30"/>
  <c r="AK29"/>
  <c r="AJ29"/>
  <c r="AL29" s="1"/>
  <c r="K29"/>
  <c r="J29"/>
  <c r="I29"/>
  <c r="H29"/>
  <c r="G29"/>
  <c r="M29" s="1"/>
  <c r="F29"/>
  <c r="L29" s="1"/>
  <c r="E29"/>
  <c r="D29"/>
  <c r="C29"/>
  <c r="AK28"/>
  <c r="AJ28"/>
  <c r="K28"/>
  <c r="J28"/>
  <c r="I28"/>
  <c r="H28"/>
  <c r="G28"/>
  <c r="M28" s="1"/>
  <c r="F28"/>
  <c r="L28" s="1"/>
  <c r="E28"/>
  <c r="D28"/>
  <c r="C28"/>
  <c r="AK27"/>
  <c r="AJ27"/>
  <c r="AL27" s="1"/>
  <c r="K27"/>
  <c r="J27"/>
  <c r="I27"/>
  <c r="H27"/>
  <c r="G27"/>
  <c r="M27" s="1"/>
  <c r="F27"/>
  <c r="L27" s="1"/>
  <c r="E27"/>
  <c r="D27"/>
  <c r="C27"/>
  <c r="AK26"/>
  <c r="AJ26"/>
  <c r="K26"/>
  <c r="J26"/>
  <c r="I26"/>
  <c r="H26"/>
  <c r="G26"/>
  <c r="M26" s="1"/>
  <c r="F26"/>
  <c r="L26" s="1"/>
  <c r="E26"/>
  <c r="D26"/>
  <c r="C26"/>
  <c r="AK25"/>
  <c r="AJ25"/>
  <c r="AL25" s="1"/>
  <c r="K25"/>
  <c r="J25"/>
  <c r="I25"/>
  <c r="H25"/>
  <c r="G25"/>
  <c r="M25" s="1"/>
  <c r="F25"/>
  <c r="L25" s="1"/>
  <c r="E25"/>
  <c r="D25"/>
  <c r="C25"/>
  <c r="AK24"/>
  <c r="AJ24"/>
  <c r="K24"/>
  <c r="J24"/>
  <c r="I24"/>
  <c r="H24"/>
  <c r="G24"/>
  <c r="M24" s="1"/>
  <c r="F24"/>
  <c r="L24" s="1"/>
  <c r="E24"/>
  <c r="D24"/>
  <c r="C24"/>
  <c r="AK23"/>
  <c r="AJ23"/>
  <c r="AL23" s="1"/>
  <c r="K23"/>
  <c r="J23"/>
  <c r="I23"/>
  <c r="H23"/>
  <c r="G23"/>
  <c r="M23" s="1"/>
  <c r="F23"/>
  <c r="L23" s="1"/>
  <c r="E23"/>
  <c r="D23"/>
  <c r="C23"/>
  <c r="AK22"/>
  <c r="AJ22"/>
  <c r="K22"/>
  <c r="J22"/>
  <c r="I22"/>
  <c r="H22"/>
  <c r="G22"/>
  <c r="M22" s="1"/>
  <c r="F22"/>
  <c r="L22" s="1"/>
  <c r="E22"/>
  <c r="D22"/>
  <c r="C22"/>
  <c r="AK21"/>
  <c r="AJ21"/>
  <c r="AL21" s="1"/>
  <c r="K21"/>
  <c r="J21"/>
  <c r="I21"/>
  <c r="H21"/>
  <c r="G21"/>
  <c r="M21" s="1"/>
  <c r="F21"/>
  <c r="L21" s="1"/>
  <c r="E21"/>
  <c r="D21"/>
  <c r="C21"/>
  <c r="AK20"/>
  <c r="AJ20"/>
  <c r="K20"/>
  <c r="J20"/>
  <c r="I20"/>
  <c r="H20"/>
  <c r="G20"/>
  <c r="M20" s="1"/>
  <c r="F20"/>
  <c r="L20" s="1"/>
  <c r="E20"/>
  <c r="D20"/>
  <c r="C20"/>
  <c r="AK19"/>
  <c r="AJ19"/>
  <c r="AL19" s="1"/>
  <c r="K19"/>
  <c r="J19"/>
  <c r="I19"/>
  <c r="H19"/>
  <c r="G19"/>
  <c r="M19" s="1"/>
  <c r="F19"/>
  <c r="L19" s="1"/>
  <c r="E19"/>
  <c r="D19"/>
  <c r="C19"/>
  <c r="AK18"/>
  <c r="AJ18"/>
  <c r="K18"/>
  <c r="J18"/>
  <c r="I18"/>
  <c r="H18"/>
  <c r="G18"/>
  <c r="M18" s="1"/>
  <c r="F18"/>
  <c r="L18" s="1"/>
  <c r="E18"/>
  <c r="D18"/>
  <c r="C18"/>
  <c r="AK17"/>
  <c r="AJ17"/>
  <c r="AL17" s="1"/>
  <c r="K17"/>
  <c r="J17"/>
  <c r="I17"/>
  <c r="H17"/>
  <c r="G17"/>
  <c r="M17" s="1"/>
  <c r="F17"/>
  <c r="L17" s="1"/>
  <c r="E17"/>
  <c r="D17"/>
  <c r="C17"/>
  <c r="AK16"/>
  <c r="AJ16"/>
  <c r="K16"/>
  <c r="J16"/>
  <c r="I16"/>
  <c r="H16"/>
  <c r="G16"/>
  <c r="M16" s="1"/>
  <c r="F16"/>
  <c r="L16" s="1"/>
  <c r="E16"/>
  <c r="D16"/>
  <c r="C16"/>
  <c r="AK15"/>
  <c r="AJ15"/>
  <c r="AL15" s="1"/>
  <c r="K15"/>
  <c r="J15"/>
  <c r="I15"/>
  <c r="H15"/>
  <c r="G15"/>
  <c r="M15" s="1"/>
  <c r="F15"/>
  <c r="L15" s="1"/>
  <c r="E15"/>
  <c r="D15"/>
  <c r="C15"/>
  <c r="AK14"/>
  <c r="AJ14"/>
  <c r="K14"/>
  <c r="J14"/>
  <c r="I14"/>
  <c r="H14"/>
  <c r="G14"/>
  <c r="M14" s="1"/>
  <c r="F14"/>
  <c r="L14" s="1"/>
  <c r="E14"/>
  <c r="D14"/>
  <c r="C14"/>
  <c r="AK13"/>
  <c r="AJ13"/>
  <c r="AL13" s="1"/>
  <c r="K13"/>
  <c r="J13"/>
  <c r="I13"/>
  <c r="H13"/>
  <c r="G13"/>
  <c r="M13" s="1"/>
  <c r="F13"/>
  <c r="L13" s="1"/>
  <c r="E13"/>
  <c r="D13"/>
  <c r="C13"/>
  <c r="AK12"/>
  <c r="AJ12"/>
  <c r="K12"/>
  <c r="J12"/>
  <c r="I12"/>
  <c r="H12"/>
  <c r="G12"/>
  <c r="M12" s="1"/>
  <c r="F12"/>
  <c r="L12" s="1"/>
  <c r="E12"/>
  <c r="D12"/>
  <c r="C12"/>
  <c r="AK11"/>
  <c r="AJ11"/>
  <c r="AL11" s="1"/>
  <c r="K11"/>
  <c r="J11"/>
  <c r="I11"/>
  <c r="H11"/>
  <c r="G11"/>
  <c r="M11" s="1"/>
  <c r="F11"/>
  <c r="L11" s="1"/>
  <c r="E11"/>
  <c r="D11"/>
  <c r="C11"/>
  <c r="AK10"/>
  <c r="AJ10"/>
  <c r="K10"/>
  <c r="J10"/>
  <c r="I10"/>
  <c r="H10"/>
  <c r="G10"/>
  <c r="M10" s="1"/>
  <c r="F10"/>
  <c r="L10" s="1"/>
  <c r="E10"/>
  <c r="D10"/>
  <c r="C10"/>
  <c r="AK9"/>
  <c r="AJ9"/>
  <c r="AL9" s="1"/>
  <c r="K9"/>
  <c r="J9"/>
  <c r="I9"/>
  <c r="H9"/>
  <c r="G9"/>
  <c r="M9" s="1"/>
  <c r="F9"/>
  <c r="L9" s="1"/>
  <c r="E9"/>
  <c r="D9"/>
  <c r="C9"/>
  <c r="AK8"/>
  <c r="AJ8"/>
  <c r="K8"/>
  <c r="J8"/>
  <c r="I8"/>
  <c r="H8"/>
  <c r="G8"/>
  <c r="M8" s="1"/>
  <c r="F8"/>
  <c r="L8" s="1"/>
  <c r="E8"/>
  <c r="D8"/>
  <c r="C8"/>
  <c r="AK7"/>
  <c r="AJ7"/>
  <c r="AL7" s="1"/>
  <c r="K7"/>
  <c r="J7"/>
  <c r="I7"/>
  <c r="H7"/>
  <c r="G7"/>
  <c r="M7" s="1"/>
  <c r="F7"/>
  <c r="L7" s="1"/>
  <c r="E7"/>
  <c r="D7"/>
  <c r="C7"/>
  <c r="AK6"/>
  <c r="AK50" s="1"/>
  <c r="AJ6"/>
  <c r="K6"/>
  <c r="K50" s="1"/>
  <c r="J6"/>
  <c r="I6"/>
  <c r="I50" s="1"/>
  <c r="H6"/>
  <c r="G6"/>
  <c r="G50" s="1"/>
  <c r="F6"/>
  <c r="E6"/>
  <c r="E50" s="1"/>
  <c r="D6"/>
  <c r="C6"/>
  <c r="C50" s="1"/>
  <c r="AJ4"/>
  <c r="AA4"/>
  <c r="L4"/>
  <c r="C4"/>
  <c r="A1"/>
  <c r="D50" l="1"/>
  <c r="F50"/>
  <c r="H50"/>
  <c r="J50"/>
  <c r="AJ50"/>
  <c r="AF2" s="1"/>
  <c r="N8"/>
  <c r="AL8"/>
  <c r="N10"/>
  <c r="AL10"/>
  <c r="N12"/>
  <c r="AL12"/>
  <c r="N14"/>
  <c r="AL14"/>
  <c r="N16"/>
  <c r="AL16"/>
  <c r="N18"/>
  <c r="AL18"/>
  <c r="N20"/>
  <c r="AL20"/>
  <c r="N22"/>
  <c r="AL22"/>
  <c r="N24"/>
  <c r="AL24"/>
  <c r="N26"/>
  <c r="AL26"/>
  <c r="N28"/>
  <c r="AL28"/>
  <c r="N30"/>
  <c r="AL30"/>
  <c r="N32"/>
  <c r="AL32"/>
  <c r="N34"/>
  <c r="AL34"/>
  <c r="N36"/>
  <c r="AL36"/>
  <c r="N38"/>
  <c r="AL38"/>
  <c r="N40"/>
  <c r="AL40"/>
  <c r="N42"/>
  <c r="AL42"/>
  <c r="N44"/>
  <c r="AL44"/>
  <c r="N46"/>
  <c r="AL46"/>
  <c r="N48"/>
  <c r="AL48"/>
  <c r="N7"/>
  <c r="N9"/>
  <c r="N11"/>
  <c r="N13"/>
  <c r="N15"/>
  <c r="N17"/>
  <c r="N19"/>
  <c r="N21"/>
  <c r="N23"/>
  <c r="N25"/>
  <c r="N27"/>
  <c r="N29"/>
  <c r="N31"/>
  <c r="N33"/>
  <c r="N35"/>
  <c r="N37"/>
  <c r="N39"/>
  <c r="N41"/>
  <c r="N43"/>
  <c r="N45"/>
  <c r="N47"/>
  <c r="N49"/>
  <c r="L6"/>
  <c r="M6"/>
  <c r="M50" s="1"/>
  <c r="AL6"/>
  <c r="L50" l="1"/>
  <c r="H2" s="1"/>
  <c r="N6"/>
</calcChain>
</file>

<file path=xl/sharedStrings.xml><?xml version="1.0" encoding="utf-8"?>
<sst xmlns="http://schemas.openxmlformats.org/spreadsheetml/2006/main" count="124" uniqueCount="101">
  <si>
    <t>N U M E R O      D I     D I P E N D E N T I</t>
  </si>
  <si>
    <t>qualifica / posiz.economica/profilo</t>
  </si>
  <si>
    <t>Cod.</t>
  </si>
  <si>
    <t>Dotazioni organiche</t>
  </si>
  <si>
    <t>A tempo pieno</t>
  </si>
  <si>
    <t>In part-time
fino al 50%</t>
  </si>
  <si>
    <t>In part-time
oltre il 50%</t>
  </si>
  <si>
    <t>Uomini</t>
  </si>
  <si>
    <t>Donne</t>
  </si>
  <si>
    <t>SEGRETARIO A</t>
  </si>
  <si>
    <t>0D0102</t>
  </si>
  <si>
    <t>SEGRETARIO B</t>
  </si>
  <si>
    <t>0D0103</t>
  </si>
  <si>
    <t>SEGRETARIO C</t>
  </si>
  <si>
    <t>0D0485</t>
  </si>
  <si>
    <t>SEGRETARIO GENERALE CCIAA</t>
  </si>
  <si>
    <t>0D0104</t>
  </si>
  <si>
    <t>DIRETTORE  GENERALE</t>
  </si>
  <si>
    <t>0D0097</t>
  </si>
  <si>
    <t>DIRIGENTE FUORI D.O. art.110 c.2 TUEL</t>
  </si>
  <si>
    <t>0D0098</t>
  </si>
  <si>
    <t>ALTE SPECIALIZZ. FUORI D.O.art.110 c.2 TUEL</t>
  </si>
  <si>
    <t>0D0095</t>
  </si>
  <si>
    <t>DIRIGENTE A TEMPO INDETERMINATO</t>
  </si>
  <si>
    <t>0D0164</t>
  </si>
  <si>
    <t>DIRIGENTE A TEMPO DET.TO  ART.110 C.1 TUEL</t>
  </si>
  <si>
    <t>0D0165</t>
  </si>
  <si>
    <t>ALTE SPECIALIZZ. IN D.O. art.110 c.1 TUEL</t>
  </si>
  <si>
    <t>0D0I95</t>
  </si>
  <si>
    <t>POSIZ. ECON. D6 - PROFILI ACCESSO D3</t>
  </si>
  <si>
    <t>0D6A00</t>
  </si>
  <si>
    <t>POSIZ. ECON. D6 - PROFILO ACCESSO D1</t>
  </si>
  <si>
    <t>0D6000</t>
  </si>
  <si>
    <t>POSIZ. ECON. D5 PROFILI ACCESSO D3</t>
  </si>
  <si>
    <t>052486</t>
  </si>
  <si>
    <t>POSIZ. ECON. D5 PROFILI ACCESSO D1</t>
  </si>
  <si>
    <t>052487</t>
  </si>
  <si>
    <t>POSIZ. ECON. D4 PROFILI ACCESSO D3</t>
  </si>
  <si>
    <t>051488</t>
  </si>
  <si>
    <t>POSIZ. ECON. D4 PROFILI ACCESSO D1</t>
  </si>
  <si>
    <t>051489</t>
  </si>
  <si>
    <t>POSIZIONE ECONOMICA DI ACCESSO D3</t>
  </si>
  <si>
    <t>058000</t>
  </si>
  <si>
    <t>POSIZIONE ECONOMICA D3</t>
  </si>
  <si>
    <t>050000</t>
  </si>
  <si>
    <t>POSIZIONE ECONOMICA D2</t>
  </si>
  <si>
    <t>049000</t>
  </si>
  <si>
    <t>POSIZIONE ECONOMICA DI ACCESSO D1</t>
  </si>
  <si>
    <t>057000</t>
  </si>
  <si>
    <t>POSIZIONE ECONOMICA C5</t>
  </si>
  <si>
    <t>046000</t>
  </si>
  <si>
    <t>POSIZIONE ECONOMICA C4</t>
  </si>
  <si>
    <t>045000</t>
  </si>
  <si>
    <t>POSIZIONE ECONOMICA C3</t>
  </si>
  <si>
    <t>043000</t>
  </si>
  <si>
    <t>POSIZIONE ECONOMICA C2</t>
  </si>
  <si>
    <t>042000</t>
  </si>
  <si>
    <t>POSIZIONE ECONOMICA DI ACCESSO C1</t>
  </si>
  <si>
    <t>056000</t>
  </si>
  <si>
    <t>POSIZ. ECON. B7 - PROFILO ACCESSO B3</t>
  </si>
  <si>
    <t>0B7A00</t>
  </si>
  <si>
    <t>POSIZ. ECON. B7 - PROFILO  ACCESSO B1</t>
  </si>
  <si>
    <t>0B7000</t>
  </si>
  <si>
    <t>POSIZ. ECON. B6 PROFILI ACCESSO B3</t>
  </si>
  <si>
    <t>038490</t>
  </si>
  <si>
    <t>POSIZ. ECON. B6 PROFILI ACCESSO B1</t>
  </si>
  <si>
    <t>038491</t>
  </si>
  <si>
    <t>POSIZ. ECON. B5 PROFILI ACCESSO B3</t>
  </si>
  <si>
    <t>037492</t>
  </si>
  <si>
    <t>POSIZ. ECON. B5 PROFILI ACCESSO B1</t>
  </si>
  <si>
    <t>037493</t>
  </si>
  <si>
    <t>POSIZ. ECON. B4 PROFILI ACCESSO B3</t>
  </si>
  <si>
    <t>036494</t>
  </si>
  <si>
    <t>POSIZ. ECON. B4 PROFILI ACCESSO B1</t>
  </si>
  <si>
    <t>036495</t>
  </si>
  <si>
    <t>POSIZIONE ECONOMICA DI ACCESSO B3</t>
  </si>
  <si>
    <t>055000</t>
  </si>
  <si>
    <t>POSIZIONE ECONOMICA B3</t>
  </si>
  <si>
    <t>034000</t>
  </si>
  <si>
    <t>POSIZIONE ECONOMICA B2</t>
  </si>
  <si>
    <t>032000</t>
  </si>
  <si>
    <t>POSIZIONE ECONOMICA DI ACCESSO B1</t>
  </si>
  <si>
    <t>054000</t>
  </si>
  <si>
    <t>POSIZIONE ECONOMICA A5</t>
  </si>
  <si>
    <t>0A5000</t>
  </si>
  <si>
    <t>POSIZIONE ECONOMICA A4</t>
  </si>
  <si>
    <t>028000</t>
  </si>
  <si>
    <t>POSIZIONE ECONOMICA A3</t>
  </si>
  <si>
    <t>027000</t>
  </si>
  <si>
    <t>POSIZIONE ECONOMICA A2</t>
  </si>
  <si>
    <t>025000</t>
  </si>
  <si>
    <t>POSIZIONE ECONOMICA DI ACCESSO A1</t>
  </si>
  <si>
    <t>053000</t>
  </si>
  <si>
    <t>CONTRATTISTI (a)</t>
  </si>
  <si>
    <t>000061</t>
  </si>
  <si>
    <t>COLLABORATORE A T.D. ART. 90 TUEL (b)</t>
  </si>
  <si>
    <t>000096</t>
  </si>
  <si>
    <t>TOTALE</t>
  </si>
  <si>
    <t>(a) personale a tempo indeterminato al quale viene applicato un contratto di lavoro di tipo privatistico (es.:tipografico,chimico,edile,metalmeccanico,portierato, ecc.)</t>
  </si>
  <si>
    <t>(b) cfr." istruzioni generali e specifiche di comparto" e "glossario"</t>
  </si>
  <si>
    <t xml:space="preserve">(**) dato pari alla somma del personale a tempo pieno + in part-time fino al 50% + in part-time oltre il 50% 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</si>
</sst>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65" formatCode="#,###"/>
    <numFmt numFmtId="167" formatCode="[$€]\ #,##0;[Red]\-[$€]\ #,##0"/>
    <numFmt numFmtId="168" formatCode="_-&quot;L.&quot;\ * #,##0_-;\-&quot;L.&quot;\ * #,##0_-;_-&quot;L.&quot;\ * &quot;-&quot;_-;_-@_-"/>
  </numFmts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Helv"/>
    </font>
    <font>
      <b/>
      <sz val="10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color indexed="10"/>
      <name val="Arial"/>
      <family val="2"/>
    </font>
    <font>
      <b/>
      <sz val="18"/>
      <name val="Times New Roman"/>
      <family val="1"/>
    </font>
    <font>
      <b/>
      <sz val="12"/>
      <name val="Arial"/>
      <family val="2"/>
    </font>
    <font>
      <b/>
      <sz val="12"/>
      <color theme="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6"/>
      <name val="MS Serif"/>
      <family val="1"/>
    </font>
    <font>
      <sz val="6"/>
      <name val="Arial"/>
      <family val="2"/>
    </font>
    <font>
      <i/>
      <sz val="8"/>
      <name val="Arial"/>
      <family val="2"/>
    </font>
    <font>
      <sz val="8"/>
      <color theme="0"/>
      <name val="Arial"/>
      <family val="2"/>
    </font>
    <font>
      <sz val="10"/>
      <name val="Calibri"/>
      <family val="2"/>
      <scheme val="minor"/>
    </font>
    <font>
      <b/>
      <sz val="8"/>
      <color rgb="FFFF0000"/>
      <name val="Arial"/>
      <family val="2"/>
    </font>
    <font>
      <b/>
      <sz val="8"/>
      <name val="Helv"/>
    </font>
    <font>
      <b/>
      <sz val="10"/>
      <color rgb="FFFF000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9" fontId="5" fillId="0" borderId="0" applyFont="0" applyFill="0" applyBorder="0" applyAlignment="0" applyProtection="0"/>
    <xf numFmtId="167" fontId="2" fillId="0" borderId="0" applyFont="0" applyFill="0" applyBorder="0" applyAlignment="0" applyProtection="0"/>
    <xf numFmtId="41" fontId="21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2" fillId="0" borderId="0"/>
    <xf numFmtId="0" fontId="22" fillId="0" borderId="0"/>
    <xf numFmtId="0" fontId="2" fillId="0" borderId="0"/>
    <xf numFmtId="9" fontId="5" fillId="0" borderId="0" applyFont="0" applyFill="0" applyBorder="0" applyAlignment="0" applyProtection="0"/>
    <xf numFmtId="168" fontId="21" fillId="0" borderId="0" applyFont="0" applyFill="0" applyBorder="0" applyAlignment="0" applyProtection="0"/>
  </cellStyleXfs>
  <cellXfs count="63">
    <xf numFmtId="0" fontId="0" fillId="0" borderId="0" xfId="0"/>
    <xf numFmtId="0" fontId="7" fillId="0" borderId="0" xfId="1" applyFont="1" applyBorder="1" applyAlignment="1" applyProtection="1">
      <alignment vertical="top"/>
    </xf>
    <xf numFmtId="0" fontId="8" fillId="0" borderId="0" xfId="1" applyFont="1" applyAlignment="1" applyProtection="1">
      <alignment horizontal="right" vertical="top"/>
    </xf>
    <xf numFmtId="0" fontId="9" fillId="0" borderId="0" xfId="1" applyFont="1" applyAlignment="1" applyProtection="1">
      <alignment horizontal="left" vertical="top"/>
    </xf>
    <xf numFmtId="0" fontId="10" fillId="0" borderId="0" xfId="1" applyFont="1"/>
    <xf numFmtId="0" fontId="11" fillId="0" borderId="0" xfId="1" applyFont="1" applyProtection="1"/>
    <xf numFmtId="0" fontId="10" fillId="0" borderId="0" xfId="1" applyFont="1" applyAlignment="1" applyProtection="1">
      <alignment horizontal="center"/>
    </xf>
    <xf numFmtId="0" fontId="10" fillId="0" borderId="0" xfId="1" applyFont="1" applyProtection="1"/>
    <xf numFmtId="0" fontId="10" fillId="0" borderId="4" xfId="1" applyFont="1" applyFill="1" applyBorder="1" applyAlignment="1">
      <alignment horizontal="centerContinuous"/>
    </xf>
    <xf numFmtId="0" fontId="10" fillId="0" borderId="5" xfId="1" applyFont="1" applyFill="1" applyBorder="1" applyAlignment="1">
      <alignment horizontal="center"/>
    </xf>
    <xf numFmtId="0" fontId="4" fillId="0" borderId="11" xfId="1" applyFont="1" applyFill="1" applyBorder="1" applyAlignment="1" applyProtection="1">
      <alignment horizontal="centerContinuous" vertical="center" wrapText="1"/>
    </xf>
    <xf numFmtId="0" fontId="4" fillId="0" borderId="12" xfId="1" applyFont="1" applyFill="1" applyBorder="1" applyAlignment="1">
      <alignment horizontal="centerContinuous" vertical="center"/>
    </xf>
    <xf numFmtId="0" fontId="4" fillId="0" borderId="13" xfId="1" applyFont="1" applyFill="1" applyBorder="1" applyAlignment="1" applyProtection="1">
      <alignment horizontal="centerContinuous" vertical="center" wrapText="1"/>
    </xf>
    <xf numFmtId="0" fontId="4" fillId="0" borderId="11" xfId="1" applyFont="1" applyFill="1" applyBorder="1" applyAlignment="1" applyProtection="1">
      <alignment horizontal="centerContinuous" vertical="center"/>
    </xf>
    <xf numFmtId="0" fontId="4" fillId="0" borderId="14" xfId="1" applyFont="1" applyFill="1" applyBorder="1" applyAlignment="1">
      <alignment horizontal="centerContinuous" vertical="center"/>
    </xf>
    <xf numFmtId="0" fontId="13" fillId="0" borderId="17" xfId="1" applyFont="1" applyFill="1" applyBorder="1" applyAlignment="1" applyProtection="1">
      <alignment horizontal="center"/>
    </xf>
    <xf numFmtId="0" fontId="13" fillId="0" borderId="18" xfId="1" applyFont="1" applyFill="1" applyBorder="1" applyAlignment="1" applyProtection="1">
      <alignment horizontal="center"/>
    </xf>
    <xf numFmtId="0" fontId="14" fillId="0" borderId="17" xfId="1" applyFont="1" applyFill="1" applyBorder="1"/>
    <xf numFmtId="0" fontId="13" fillId="0" borderId="8" xfId="1" applyFont="1" applyFill="1" applyBorder="1" applyAlignment="1" applyProtection="1">
      <alignment horizontal="center"/>
    </xf>
    <xf numFmtId="0" fontId="10" fillId="0" borderId="19" xfId="1" applyFont="1" applyFill="1" applyBorder="1" applyAlignment="1" applyProtection="1">
      <alignment horizontal="left"/>
    </xf>
    <xf numFmtId="0" fontId="15" fillId="0" borderId="20" xfId="1" applyFont="1" applyFill="1" applyBorder="1" applyAlignment="1" applyProtection="1">
      <alignment horizontal="center"/>
    </xf>
    <xf numFmtId="165" fontId="10" fillId="2" borderId="21" xfId="1" applyNumberFormat="1" applyFont="1" applyFill="1" applyBorder="1" applyAlignment="1" applyProtection="1">
      <protection locked="0"/>
    </xf>
    <xf numFmtId="165" fontId="10" fillId="2" borderId="20" xfId="1" applyNumberFormat="1" applyFont="1" applyFill="1" applyBorder="1" applyAlignment="1" applyProtection="1">
      <protection locked="0"/>
    </xf>
    <xf numFmtId="165" fontId="10" fillId="0" borderId="21" xfId="1" applyNumberFormat="1" applyFont="1" applyFill="1" applyBorder="1" applyAlignment="1" applyProtection="1">
      <protection locked="0"/>
    </xf>
    <xf numFmtId="165" fontId="10" fillId="0" borderId="20" xfId="1" applyNumberFormat="1" applyFont="1" applyFill="1" applyBorder="1" applyAlignment="1" applyProtection="1">
      <protection locked="0"/>
    </xf>
    <xf numFmtId="165" fontId="10" fillId="2" borderId="21" xfId="1" applyNumberFormat="1" applyFont="1" applyFill="1" applyBorder="1" applyAlignment="1"/>
    <xf numFmtId="165" fontId="10" fillId="2" borderId="22" xfId="1" applyNumberFormat="1" applyFont="1" applyFill="1" applyBorder="1" applyAlignment="1"/>
    <xf numFmtId="0" fontId="16" fillId="0" borderId="0" xfId="1" applyFont="1"/>
    <xf numFmtId="3" fontId="10" fillId="2" borderId="21" xfId="1" applyNumberFormat="1" applyFont="1" applyFill="1" applyBorder="1" applyAlignment="1" applyProtection="1">
      <protection locked="0"/>
    </xf>
    <xf numFmtId="3" fontId="10" fillId="2" borderId="20" xfId="1" applyNumberFormat="1" applyFont="1" applyFill="1" applyBorder="1" applyAlignment="1" applyProtection="1">
      <protection locked="0"/>
    </xf>
    <xf numFmtId="3" fontId="10" fillId="0" borderId="21" xfId="1" applyNumberFormat="1" applyFont="1" applyFill="1" applyBorder="1" applyAlignment="1" applyProtection="1"/>
    <xf numFmtId="0" fontId="17" fillId="0" borderId="23" xfId="1" applyFont="1" applyFill="1" applyBorder="1" applyAlignment="1" applyProtection="1">
      <alignment vertical="center"/>
      <protection locked="0"/>
    </xf>
    <xf numFmtId="3" fontId="10" fillId="0" borderId="21" xfId="1" applyNumberFormat="1" applyFont="1" applyFill="1" applyBorder="1" applyAlignment="1" applyProtection="1">
      <protection locked="0"/>
    </xf>
    <xf numFmtId="0" fontId="4" fillId="0" borderId="24" xfId="1" applyFont="1" applyFill="1" applyBorder="1" applyAlignment="1" applyProtection="1">
      <alignment horizontal="right" vertical="center"/>
    </xf>
    <xf numFmtId="0" fontId="10" fillId="0" borderId="25" xfId="1" applyFont="1" applyFill="1" applyBorder="1" applyAlignment="1" applyProtection="1">
      <alignment horizontal="center"/>
    </xf>
    <xf numFmtId="165" fontId="10" fillId="0" borderId="26" xfId="1" applyNumberFormat="1" applyFont="1" applyFill="1" applyBorder="1" applyAlignment="1"/>
    <xf numFmtId="165" fontId="10" fillId="0" borderId="27" xfId="1" applyNumberFormat="1" applyFont="1" applyFill="1" applyBorder="1" applyAlignment="1"/>
    <xf numFmtId="165" fontId="10" fillId="0" borderId="28" xfId="1" applyNumberFormat="1" applyFont="1" applyFill="1" applyBorder="1" applyAlignment="1"/>
    <xf numFmtId="0" fontId="18" fillId="0" borderId="0" xfId="1" applyFont="1" applyFill="1" applyBorder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center"/>
    </xf>
    <xf numFmtId="165" fontId="10" fillId="0" borderId="0" xfId="1" applyNumberFormat="1" applyFont="1" applyFill="1" applyBorder="1" applyAlignment="1"/>
    <xf numFmtId="0" fontId="10" fillId="0" borderId="0" xfId="1" applyFont="1" applyAlignment="1">
      <alignment horizontal="center"/>
    </xf>
    <xf numFmtId="0" fontId="4" fillId="0" borderId="0" xfId="1" applyFont="1"/>
    <xf numFmtId="0" fontId="19" fillId="0" borderId="29" xfId="1" applyNumberFormat="1" applyFont="1" applyFill="1" applyBorder="1" applyAlignment="1" applyProtection="1"/>
    <xf numFmtId="0" fontId="19" fillId="0" borderId="30" xfId="1" applyNumberFormat="1" applyFont="1" applyBorder="1" applyAlignment="1"/>
    <xf numFmtId="0" fontId="19" fillId="0" borderId="31" xfId="1" applyNumberFormat="1" applyFont="1" applyBorder="1" applyAlignment="1"/>
    <xf numFmtId="0" fontId="19" fillId="0" borderId="32" xfId="1" applyNumberFormat="1" applyFont="1" applyBorder="1" applyAlignment="1"/>
    <xf numFmtId="0" fontId="10" fillId="0" borderId="31" xfId="1" applyFont="1" applyBorder="1"/>
    <xf numFmtId="0" fontId="10" fillId="0" borderId="32" xfId="1" applyFont="1" applyBorder="1"/>
    <xf numFmtId="0" fontId="20" fillId="0" borderId="0" xfId="1" applyFont="1"/>
    <xf numFmtId="0" fontId="2" fillId="0" borderId="33" xfId="1" applyNumberFormat="1" applyFill="1" applyBorder="1" applyAlignment="1" applyProtection="1">
      <alignment horizontal="left" vertical="top" wrapText="1"/>
      <protection locked="0"/>
    </xf>
    <xf numFmtId="0" fontId="2" fillId="0" borderId="34" xfId="1" applyNumberFormat="1" applyFill="1" applyBorder="1" applyAlignment="1" applyProtection="1">
      <alignment horizontal="left" vertical="top" wrapText="1"/>
      <protection locked="0"/>
    </xf>
    <xf numFmtId="0" fontId="2" fillId="0" borderId="35" xfId="1" applyNumberFormat="1" applyFill="1" applyBorder="1" applyAlignment="1" applyProtection="1">
      <alignment horizontal="left" vertical="top" wrapText="1"/>
      <protection locked="0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6" fillId="0" borderId="3" xfId="1" applyFont="1" applyBorder="1" applyAlignment="1" applyProtection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/>
    </xf>
    <xf numFmtId="0" fontId="3" fillId="0" borderId="7" xfId="1" applyFont="1" applyFill="1" applyBorder="1" applyAlignment="1" applyProtection="1">
      <alignment horizontal="center" vertical="center"/>
    </xf>
    <xf numFmtId="0" fontId="3" fillId="0" borderId="8" xfId="1" applyFont="1" applyFill="1" applyBorder="1" applyAlignment="1" applyProtection="1">
      <alignment horizontal="center" vertical="center"/>
    </xf>
    <xf numFmtId="0" fontId="12" fillId="0" borderId="9" xfId="1" applyFont="1" applyFill="1" applyBorder="1" applyAlignment="1" applyProtection="1">
      <alignment horizontal="center" vertical="center"/>
    </xf>
    <xf numFmtId="0" fontId="12" fillId="0" borderId="15" xfId="1" applyFont="1" applyFill="1" applyBorder="1" applyAlignment="1" applyProtection="1">
      <alignment horizontal="center" vertical="center"/>
    </xf>
    <xf numFmtId="0" fontId="12" fillId="0" borderId="10" xfId="1" applyFont="1" applyFill="1" applyBorder="1" applyAlignment="1" applyProtection="1">
      <alignment horizontal="center" vertical="center"/>
    </xf>
    <xf numFmtId="0" fontId="12" fillId="0" borderId="16" xfId="1" applyFont="1" applyFill="1" applyBorder="1" applyAlignment="1" applyProtection="1">
      <alignment horizontal="center" vertical="center"/>
    </xf>
  </cellXfs>
  <cellStyles count="11">
    <cellStyle name="Euro" xfId="3"/>
    <cellStyle name="Migliaia (0)_3tabella15" xfId="4"/>
    <cellStyle name="Migliaia 2" xfId="5"/>
    <cellStyle name="Normale" xfId="0" builtinId="0"/>
    <cellStyle name="Normale 2" xfId="1"/>
    <cellStyle name="Normale 2 2 2" xfId="6"/>
    <cellStyle name="Normale 3" xfId="7"/>
    <cellStyle name="Normale 4 2" xfId="8"/>
    <cellStyle name="Percentuale 2" xfId="9"/>
    <cellStyle name="Percentuale 2 2" xfId="2"/>
    <cellStyle name="Valuta (0)_3tabella15" xfId="10"/>
  </cellStyles>
  <dxfs count="4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28575</xdr:rowOff>
    </xdr:from>
    <xdr:to>
      <xdr:col>30</xdr:col>
      <xdr:colOff>704824</xdr:colOff>
      <xdr:row>1</xdr:row>
      <xdr:rowOff>276225</xdr:rowOff>
    </xdr:to>
    <xdr:sp macro="" textlink="">
      <xdr:nvSpPr>
        <xdr:cNvPr id="2" name="Testo 9"/>
        <xdr:cNvSpPr txBox="1">
          <a:spLocks noChangeArrowheads="1"/>
        </xdr:cNvSpPr>
      </xdr:nvSpPr>
      <xdr:spPr bwMode="auto">
        <a:xfrm>
          <a:off x="9525" y="342900"/>
          <a:ext cx="6515074" cy="24765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it-IT" sz="1200" b="1" i="0" strike="noStrike">
              <a:solidFill>
                <a:srgbClr val="000000"/>
              </a:solidFill>
              <a:latin typeface="Arial"/>
              <a:cs typeface="Arial"/>
            </a:rPr>
            <a:t>Tabella 1 </a:t>
          </a:r>
          <a:r>
            <a:rPr lang="it-IT" sz="1200" b="0" i="0" strike="noStrike">
              <a:solidFill>
                <a:srgbClr val="000000"/>
              </a:solidFill>
              <a:latin typeface="Arial"/>
              <a:cs typeface="Arial"/>
            </a:rPr>
            <a:t>- </a:t>
          </a: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Personale dipendente a tempo indeterminato e personale dirigente in servizio al 31 dicembre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8"/>
  <dimension ref="A1:AL205"/>
  <sheetViews>
    <sheetView showGridLines="0" tabSelected="1" zoomScaleNormal="100" workbookViewId="0">
      <pane xSplit="2" ySplit="5" topLeftCell="AA21" activePane="bottomRight" state="frozen"/>
      <selection activeCell="B115" sqref="B115:H164"/>
      <selection pane="topRight" activeCell="B115" sqref="B115:H164"/>
      <selection pane="bottomLeft" activeCell="B115" sqref="B115:H164"/>
      <selection pane="bottomRight" activeCell="A200" sqref="A200:AK200"/>
    </sheetView>
  </sheetViews>
  <sheetFormatPr defaultRowHeight="11.25"/>
  <cols>
    <col min="1" max="1" width="35" style="4" customWidth="1"/>
    <col min="2" max="2" width="8.28515625" style="41" customWidth="1"/>
    <col min="3" max="13" width="11" style="4" hidden="1" customWidth="1"/>
    <col min="14" max="14" width="8" style="4" hidden="1" customWidth="1"/>
    <col min="15" max="26" width="0" style="4" hidden="1" customWidth="1"/>
    <col min="27" max="37" width="11" style="4" customWidth="1"/>
    <col min="38" max="38" width="8" style="4" customWidth="1"/>
    <col min="39" max="16384" width="9.140625" style="4"/>
  </cols>
  <sheetData>
    <row r="1" spans="1:38" ht="24.75" customHeight="1" thickBot="1">
      <c r="A1" s="1" t="str">
        <f>"COMPARTO REGIONI ED AUTONOMIE LOCALI"&amp;" - anno "&amp;$M$1</f>
        <v>COMPARTO REGIONI ED AUTONOMIE LOCALI - anno 2015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>
        <v>2015</v>
      </c>
      <c r="AJ1" s="2"/>
      <c r="AK1" s="3">
        <v>2015</v>
      </c>
    </row>
    <row r="2" spans="1:38" ht="30" customHeight="1" thickBot="1">
      <c r="A2" s="5"/>
      <c r="B2" s="6"/>
      <c r="C2" s="7"/>
      <c r="D2" s="7"/>
      <c r="E2" s="7"/>
      <c r="F2" s="7"/>
      <c r="G2" s="7"/>
      <c r="H2" s="53" t="str">
        <f>IF(AND(L50+M50&gt;0,SUM(E9:E49)=0),"ATTENZIONE!  INSERIRE LA DOTAZIONE ORGANICA",IF(AND(L50+M50&gt;0,SUM(E6:E8)&gt;0),"CANCELLARE I DATI RELATIVI ALLA DOTAZIONE ORGANICA DEI SEGRETARI COMUNALI (ad eccezione dell'Istituzione '9909')",IF(AND((L50+M50)&gt;SUM(E9:E49)),"ATTENZIONE!  IL TOTALE DELLA DOTAZIONE ORGANICA E' MINORE DEI PRESENTI AL 31/12","")))</f>
        <v/>
      </c>
      <c r="I2" s="54"/>
      <c r="J2" s="54"/>
      <c r="K2" s="54"/>
      <c r="L2" s="54"/>
      <c r="M2" s="55"/>
      <c r="AA2" s="7"/>
      <c r="AB2" s="7"/>
      <c r="AC2" s="7"/>
      <c r="AD2" s="7"/>
      <c r="AE2" s="7"/>
      <c r="AF2" s="53" t="str">
        <f>IF(AND(AJ50+AK50&gt;0,SUM(AC9:AC49)=0),"ATTENZIONE!  INSERIRE LA DOTAZIONE ORGANICA",IF(AND(AJ50+AK50&gt;0,SUM(AC6:AC8)&gt;0),"CANCELLARE I DATI RELATIVI ALLA DOTAZIONE ORGANICA DEI SEGRETARI COMUNALI (ad eccezione dell'Istituzione '9909')",IF(AND((AJ50+AK50)&gt;SUM(AC9:AC49)),"ATTENZIONE!  IL TOTALE DELLA DOTAZIONE ORGANICA E' MINORE DEI PRESENTI AL 31/12","")))</f>
        <v/>
      </c>
      <c r="AG2" s="54"/>
      <c r="AH2" s="54"/>
      <c r="AI2" s="54"/>
      <c r="AJ2" s="54"/>
      <c r="AK2" s="55"/>
    </row>
    <row r="3" spans="1:38" ht="15" customHeight="1" thickBot="1">
      <c r="A3" s="8"/>
      <c r="B3" s="9"/>
      <c r="C3" s="56" t="s">
        <v>0</v>
      </c>
      <c r="D3" s="56"/>
      <c r="E3" s="56"/>
      <c r="F3" s="56"/>
      <c r="G3" s="56"/>
      <c r="H3" s="57"/>
      <c r="I3" s="57"/>
      <c r="J3" s="57"/>
      <c r="K3" s="57"/>
      <c r="L3" s="57"/>
      <c r="M3" s="58"/>
      <c r="AA3" s="56" t="s">
        <v>0</v>
      </c>
      <c r="AB3" s="56"/>
      <c r="AC3" s="56"/>
      <c r="AD3" s="56"/>
      <c r="AE3" s="56"/>
      <c r="AF3" s="57"/>
      <c r="AG3" s="57"/>
      <c r="AH3" s="57"/>
      <c r="AI3" s="57"/>
      <c r="AJ3" s="57"/>
      <c r="AK3" s="58"/>
    </row>
    <row r="4" spans="1:38" ht="23.25" thickTop="1">
      <c r="A4" s="59" t="s">
        <v>1</v>
      </c>
      <c r="B4" s="61" t="s">
        <v>2</v>
      </c>
      <c r="C4" s="10" t="str">
        <f>"Totale dipendenti al 31/12/"&amp;M1-1&amp;" (*)"</f>
        <v>Totale dipendenti al 31/12/2014 (*)</v>
      </c>
      <c r="D4" s="11"/>
      <c r="E4" s="12" t="s">
        <v>3</v>
      </c>
      <c r="F4" s="13" t="s">
        <v>4</v>
      </c>
      <c r="G4" s="11"/>
      <c r="H4" s="10" t="s">
        <v>5</v>
      </c>
      <c r="I4" s="11"/>
      <c r="J4" s="10" t="s">
        <v>6</v>
      </c>
      <c r="K4" s="11"/>
      <c r="L4" s="10" t="str">
        <f>"Totale dipendenti al 31/12/"&amp;M1&amp;" (**)"</f>
        <v>Totale dipendenti al 31/12/2015 (**)</v>
      </c>
      <c r="M4" s="14"/>
      <c r="AA4" s="10" t="str">
        <f>"Totale dipendenti al 31/12/"&amp;AK1-1&amp;" (*)"</f>
        <v>Totale dipendenti al 31/12/2014 (*)</v>
      </c>
      <c r="AB4" s="11"/>
      <c r="AC4" s="12" t="s">
        <v>3</v>
      </c>
      <c r="AD4" s="13" t="s">
        <v>4</v>
      </c>
      <c r="AE4" s="11"/>
      <c r="AF4" s="10" t="s">
        <v>5</v>
      </c>
      <c r="AG4" s="11"/>
      <c r="AH4" s="10" t="s">
        <v>6</v>
      </c>
      <c r="AI4" s="11"/>
      <c r="AJ4" s="10" t="str">
        <f>"Totale dipendenti al 31/12/"&amp;AK1&amp;" (**)"</f>
        <v>Totale dipendenti al 31/12/2015 (**)</v>
      </c>
      <c r="AK4" s="14"/>
    </row>
    <row r="5" spans="1:38" ht="12" thickBot="1">
      <c r="A5" s="60"/>
      <c r="B5" s="62"/>
      <c r="C5" s="15" t="s">
        <v>7</v>
      </c>
      <c r="D5" s="16" t="s">
        <v>8</v>
      </c>
      <c r="E5" s="17"/>
      <c r="F5" s="15" t="s">
        <v>7</v>
      </c>
      <c r="G5" s="16" t="s">
        <v>8</v>
      </c>
      <c r="H5" s="15" t="s">
        <v>7</v>
      </c>
      <c r="I5" s="16" t="s">
        <v>8</v>
      </c>
      <c r="J5" s="15" t="s">
        <v>7</v>
      </c>
      <c r="K5" s="16" t="s">
        <v>8</v>
      </c>
      <c r="L5" s="15" t="s">
        <v>7</v>
      </c>
      <c r="M5" s="18" t="s">
        <v>8</v>
      </c>
      <c r="AA5" s="15" t="s">
        <v>7</v>
      </c>
      <c r="AB5" s="16" t="s">
        <v>8</v>
      </c>
      <c r="AC5" s="17"/>
      <c r="AD5" s="15" t="s">
        <v>7</v>
      </c>
      <c r="AE5" s="16" t="s">
        <v>8</v>
      </c>
      <c r="AF5" s="15" t="s">
        <v>7</v>
      </c>
      <c r="AG5" s="16" t="s">
        <v>8</v>
      </c>
      <c r="AH5" s="15" t="s">
        <v>7</v>
      </c>
      <c r="AI5" s="16" t="s">
        <v>8</v>
      </c>
      <c r="AJ5" s="15" t="s">
        <v>7</v>
      </c>
      <c r="AK5" s="18" t="s">
        <v>8</v>
      </c>
    </row>
    <row r="6" spans="1:38" ht="12.75" customHeight="1" thickTop="1">
      <c r="A6" s="19" t="s">
        <v>9</v>
      </c>
      <c r="B6" s="20" t="s">
        <v>10</v>
      </c>
      <c r="C6" s="21">
        <f>ROUND(AA6,0)</f>
        <v>1</v>
      </c>
      <c r="D6" s="22">
        <f t="shared" ref="D6:K37" si="0">ROUND(AB6,0)</f>
        <v>0</v>
      </c>
      <c r="E6" s="23">
        <f t="shared" si="0"/>
        <v>0</v>
      </c>
      <c r="F6" s="23">
        <f t="shared" si="0"/>
        <v>1</v>
      </c>
      <c r="G6" s="24">
        <f t="shared" si="0"/>
        <v>0</v>
      </c>
      <c r="H6" s="23">
        <f t="shared" si="0"/>
        <v>0</v>
      </c>
      <c r="I6" s="24">
        <f t="shared" si="0"/>
        <v>0</v>
      </c>
      <c r="J6" s="23">
        <f t="shared" si="0"/>
        <v>0</v>
      </c>
      <c r="K6" s="24">
        <f t="shared" si="0"/>
        <v>0</v>
      </c>
      <c r="L6" s="25">
        <f>F6+H6+J6</f>
        <v>1</v>
      </c>
      <c r="M6" s="26">
        <f>G6+I6+K6</f>
        <v>0</v>
      </c>
      <c r="N6" s="27">
        <f t="shared" ref="N6:N49" si="1">IF((L6+M6)&gt;0,1,0)</f>
        <v>1</v>
      </c>
      <c r="AA6" s="28">
        <v>1</v>
      </c>
      <c r="AB6" s="29"/>
      <c r="AC6" s="30"/>
      <c r="AD6" s="31">
        <v>1</v>
      </c>
      <c r="AE6" s="31"/>
      <c r="AF6" s="31"/>
      <c r="AG6" s="31"/>
      <c r="AH6" s="31"/>
      <c r="AI6" s="31"/>
      <c r="AJ6" s="25">
        <f t="shared" ref="AJ6:AK21" si="2">AD6+AF6+AH6</f>
        <v>1</v>
      </c>
      <c r="AK6" s="26">
        <f t="shared" si="2"/>
        <v>0</v>
      </c>
      <c r="AL6" s="27">
        <f t="shared" ref="AL6:AL49" si="3">IF((AJ6+AK6)&gt;0,1,0)</f>
        <v>1</v>
      </c>
    </row>
    <row r="7" spans="1:38" ht="12.75" customHeight="1">
      <c r="A7" s="19" t="s">
        <v>11</v>
      </c>
      <c r="B7" s="20" t="s">
        <v>12</v>
      </c>
      <c r="C7" s="21">
        <f t="shared" ref="C7:J49" si="4">ROUND(AA7,0)</f>
        <v>0</v>
      </c>
      <c r="D7" s="22">
        <f t="shared" si="0"/>
        <v>0</v>
      </c>
      <c r="E7" s="23">
        <f t="shared" si="0"/>
        <v>0</v>
      </c>
      <c r="F7" s="23">
        <f t="shared" si="0"/>
        <v>0</v>
      </c>
      <c r="G7" s="24">
        <f t="shared" si="0"/>
        <v>0</v>
      </c>
      <c r="H7" s="23">
        <f t="shared" si="0"/>
        <v>0</v>
      </c>
      <c r="I7" s="24">
        <f t="shared" si="0"/>
        <v>0</v>
      </c>
      <c r="J7" s="23">
        <f t="shared" si="0"/>
        <v>0</v>
      </c>
      <c r="K7" s="24">
        <f t="shared" si="0"/>
        <v>0</v>
      </c>
      <c r="L7" s="25">
        <f t="shared" ref="L7:M40" si="5">F7+H7+J7</f>
        <v>0</v>
      </c>
      <c r="M7" s="26">
        <f t="shared" si="5"/>
        <v>0</v>
      </c>
      <c r="N7" s="27">
        <f t="shared" si="1"/>
        <v>0</v>
      </c>
      <c r="AA7" s="28"/>
      <c r="AB7" s="29"/>
      <c r="AC7" s="30"/>
      <c r="AD7" s="31"/>
      <c r="AE7" s="31"/>
      <c r="AF7" s="31"/>
      <c r="AG7" s="31"/>
      <c r="AH7" s="31"/>
      <c r="AI7" s="31"/>
      <c r="AJ7" s="25">
        <f t="shared" si="2"/>
        <v>0</v>
      </c>
      <c r="AK7" s="26">
        <f t="shared" si="2"/>
        <v>0</v>
      </c>
      <c r="AL7" s="27">
        <f t="shared" si="3"/>
        <v>0</v>
      </c>
    </row>
    <row r="8" spans="1:38" ht="12.75" customHeight="1">
      <c r="A8" s="19" t="s">
        <v>13</v>
      </c>
      <c r="B8" s="20" t="s">
        <v>14</v>
      </c>
      <c r="C8" s="21">
        <f t="shared" si="4"/>
        <v>0</v>
      </c>
      <c r="D8" s="22">
        <f t="shared" si="0"/>
        <v>0</v>
      </c>
      <c r="E8" s="23">
        <f t="shared" si="0"/>
        <v>0</v>
      </c>
      <c r="F8" s="23">
        <f t="shared" si="0"/>
        <v>0</v>
      </c>
      <c r="G8" s="24">
        <f t="shared" si="0"/>
        <v>0</v>
      </c>
      <c r="H8" s="23">
        <f t="shared" si="0"/>
        <v>0</v>
      </c>
      <c r="I8" s="24">
        <f t="shared" si="0"/>
        <v>0</v>
      </c>
      <c r="J8" s="23">
        <f t="shared" si="0"/>
        <v>0</v>
      </c>
      <c r="K8" s="24">
        <f t="shared" si="0"/>
        <v>0</v>
      </c>
      <c r="L8" s="25">
        <f t="shared" si="5"/>
        <v>0</v>
      </c>
      <c r="M8" s="26">
        <f t="shared" si="5"/>
        <v>0</v>
      </c>
      <c r="N8" s="27">
        <f t="shared" si="1"/>
        <v>0</v>
      </c>
      <c r="AA8" s="28"/>
      <c r="AB8" s="29"/>
      <c r="AC8" s="30"/>
      <c r="AD8" s="31"/>
      <c r="AE8" s="31"/>
      <c r="AF8" s="31"/>
      <c r="AG8" s="31"/>
      <c r="AH8" s="31"/>
      <c r="AI8" s="31"/>
      <c r="AJ8" s="25">
        <f t="shared" si="2"/>
        <v>0</v>
      </c>
      <c r="AK8" s="26">
        <f t="shared" si="2"/>
        <v>0</v>
      </c>
      <c r="AL8" s="27">
        <f t="shared" si="3"/>
        <v>0</v>
      </c>
    </row>
    <row r="9" spans="1:38" ht="12.75" customHeight="1">
      <c r="A9" s="19" t="s">
        <v>15</v>
      </c>
      <c r="B9" s="20" t="s">
        <v>16</v>
      </c>
      <c r="C9" s="21">
        <f t="shared" si="4"/>
        <v>0</v>
      </c>
      <c r="D9" s="22">
        <f t="shared" si="0"/>
        <v>0</v>
      </c>
      <c r="E9" s="23">
        <f t="shared" si="0"/>
        <v>0</v>
      </c>
      <c r="F9" s="23">
        <f t="shared" si="0"/>
        <v>0</v>
      </c>
      <c r="G9" s="24">
        <f t="shared" si="0"/>
        <v>0</v>
      </c>
      <c r="H9" s="23">
        <f t="shared" si="0"/>
        <v>0</v>
      </c>
      <c r="I9" s="24">
        <f t="shared" si="0"/>
        <v>0</v>
      </c>
      <c r="J9" s="23">
        <f t="shared" si="0"/>
        <v>0</v>
      </c>
      <c r="K9" s="24">
        <f t="shared" si="0"/>
        <v>0</v>
      </c>
      <c r="L9" s="25">
        <f t="shared" si="5"/>
        <v>0</v>
      </c>
      <c r="M9" s="26">
        <f t="shared" si="5"/>
        <v>0</v>
      </c>
      <c r="N9" s="27">
        <f t="shared" si="1"/>
        <v>0</v>
      </c>
      <c r="AA9" s="28"/>
      <c r="AB9" s="29"/>
      <c r="AC9" s="32"/>
      <c r="AD9" s="31"/>
      <c r="AE9" s="31"/>
      <c r="AF9" s="31"/>
      <c r="AG9" s="31"/>
      <c r="AH9" s="31"/>
      <c r="AI9" s="31"/>
      <c r="AJ9" s="25">
        <f t="shared" si="2"/>
        <v>0</v>
      </c>
      <c r="AK9" s="26">
        <f t="shared" si="2"/>
        <v>0</v>
      </c>
      <c r="AL9" s="27">
        <f t="shared" si="3"/>
        <v>0</v>
      </c>
    </row>
    <row r="10" spans="1:38" ht="12.75" customHeight="1">
      <c r="A10" s="19" t="s">
        <v>17</v>
      </c>
      <c r="B10" s="20" t="s">
        <v>18</v>
      </c>
      <c r="C10" s="21">
        <f t="shared" si="4"/>
        <v>0</v>
      </c>
      <c r="D10" s="22">
        <f t="shared" si="0"/>
        <v>1</v>
      </c>
      <c r="E10" s="23">
        <f t="shared" si="0"/>
        <v>0</v>
      </c>
      <c r="F10" s="23">
        <f t="shared" si="0"/>
        <v>1</v>
      </c>
      <c r="G10" s="24">
        <f t="shared" si="0"/>
        <v>0</v>
      </c>
      <c r="H10" s="23">
        <f t="shared" si="0"/>
        <v>0</v>
      </c>
      <c r="I10" s="24">
        <f t="shared" si="0"/>
        <v>0</v>
      </c>
      <c r="J10" s="23">
        <f t="shared" si="0"/>
        <v>0</v>
      </c>
      <c r="K10" s="24">
        <f t="shared" si="0"/>
        <v>0</v>
      </c>
      <c r="L10" s="25">
        <f t="shared" si="5"/>
        <v>1</v>
      </c>
      <c r="M10" s="26">
        <f t="shared" si="5"/>
        <v>0</v>
      </c>
      <c r="N10" s="27">
        <f t="shared" si="1"/>
        <v>1</v>
      </c>
      <c r="AA10" s="28"/>
      <c r="AB10" s="29">
        <v>1</v>
      </c>
      <c r="AC10" s="32"/>
      <c r="AD10" s="31">
        <v>1</v>
      </c>
      <c r="AE10" s="31"/>
      <c r="AF10" s="31"/>
      <c r="AG10" s="31"/>
      <c r="AH10" s="31"/>
      <c r="AI10" s="31"/>
      <c r="AJ10" s="25">
        <f t="shared" si="2"/>
        <v>1</v>
      </c>
      <c r="AK10" s="26">
        <f t="shared" si="2"/>
        <v>0</v>
      </c>
      <c r="AL10" s="27">
        <f t="shared" si="3"/>
        <v>1</v>
      </c>
    </row>
    <row r="11" spans="1:38" ht="12.75" customHeight="1">
      <c r="A11" s="19" t="s">
        <v>19</v>
      </c>
      <c r="B11" s="20" t="s">
        <v>20</v>
      </c>
      <c r="C11" s="21">
        <f t="shared" si="4"/>
        <v>0</v>
      </c>
      <c r="D11" s="22">
        <f t="shared" si="0"/>
        <v>0</v>
      </c>
      <c r="E11" s="23">
        <f t="shared" si="0"/>
        <v>0</v>
      </c>
      <c r="F11" s="23">
        <f t="shared" si="0"/>
        <v>0</v>
      </c>
      <c r="G11" s="24">
        <f t="shared" si="0"/>
        <v>0</v>
      </c>
      <c r="H11" s="23">
        <f t="shared" si="0"/>
        <v>0</v>
      </c>
      <c r="I11" s="24">
        <f t="shared" si="0"/>
        <v>0</v>
      </c>
      <c r="J11" s="23">
        <f t="shared" si="0"/>
        <v>0</v>
      </c>
      <c r="K11" s="24">
        <f t="shared" si="0"/>
        <v>0</v>
      </c>
      <c r="L11" s="25">
        <f t="shared" si="5"/>
        <v>0</v>
      </c>
      <c r="M11" s="26">
        <f t="shared" si="5"/>
        <v>0</v>
      </c>
      <c r="N11" s="27">
        <f t="shared" si="1"/>
        <v>0</v>
      </c>
      <c r="AA11" s="28"/>
      <c r="AB11" s="29"/>
      <c r="AC11" s="32"/>
      <c r="AD11" s="31"/>
      <c r="AE11" s="31"/>
      <c r="AF11" s="31"/>
      <c r="AG11" s="31"/>
      <c r="AH11" s="31"/>
      <c r="AI11" s="31"/>
      <c r="AJ11" s="25">
        <f t="shared" si="2"/>
        <v>0</v>
      </c>
      <c r="AK11" s="26">
        <f t="shared" si="2"/>
        <v>0</v>
      </c>
      <c r="AL11" s="27">
        <f t="shared" si="3"/>
        <v>0</v>
      </c>
    </row>
    <row r="12" spans="1:38" ht="12.75" customHeight="1">
      <c r="A12" s="19" t="s">
        <v>21</v>
      </c>
      <c r="B12" s="20" t="s">
        <v>22</v>
      </c>
      <c r="C12" s="21">
        <f t="shared" si="4"/>
        <v>0</v>
      </c>
      <c r="D12" s="22">
        <f t="shared" si="0"/>
        <v>0</v>
      </c>
      <c r="E12" s="23">
        <f t="shared" si="0"/>
        <v>0</v>
      </c>
      <c r="F12" s="23">
        <f t="shared" si="0"/>
        <v>0</v>
      </c>
      <c r="G12" s="24">
        <f t="shared" si="0"/>
        <v>0</v>
      </c>
      <c r="H12" s="23">
        <f t="shared" si="0"/>
        <v>0</v>
      </c>
      <c r="I12" s="24">
        <f t="shared" si="0"/>
        <v>0</v>
      </c>
      <c r="J12" s="23">
        <f t="shared" si="0"/>
        <v>0</v>
      </c>
      <c r="K12" s="24">
        <f t="shared" si="0"/>
        <v>0</v>
      </c>
      <c r="L12" s="25">
        <f>F12+H12+J12</f>
        <v>0</v>
      </c>
      <c r="M12" s="26">
        <f>G12+I12+K12</f>
        <v>0</v>
      </c>
      <c r="N12" s="27">
        <f t="shared" si="1"/>
        <v>0</v>
      </c>
      <c r="AA12" s="28"/>
      <c r="AB12" s="29"/>
      <c r="AC12" s="32"/>
      <c r="AD12" s="31"/>
      <c r="AE12" s="31"/>
      <c r="AF12" s="31"/>
      <c r="AG12" s="31"/>
      <c r="AH12" s="31"/>
      <c r="AI12" s="31"/>
      <c r="AJ12" s="25">
        <f t="shared" si="2"/>
        <v>0</v>
      </c>
      <c r="AK12" s="26">
        <f t="shared" si="2"/>
        <v>0</v>
      </c>
      <c r="AL12" s="27">
        <f t="shared" si="3"/>
        <v>0</v>
      </c>
    </row>
    <row r="13" spans="1:38" ht="12.75" customHeight="1">
      <c r="A13" s="19" t="s">
        <v>23</v>
      </c>
      <c r="B13" s="20" t="s">
        <v>24</v>
      </c>
      <c r="C13" s="21">
        <f t="shared" si="4"/>
        <v>40</v>
      </c>
      <c r="D13" s="22">
        <f t="shared" si="0"/>
        <v>40</v>
      </c>
      <c r="E13" s="23">
        <f t="shared" si="0"/>
        <v>88</v>
      </c>
      <c r="F13" s="23">
        <f t="shared" si="0"/>
        <v>34</v>
      </c>
      <c r="G13" s="24">
        <f t="shared" si="0"/>
        <v>37</v>
      </c>
      <c r="H13" s="23">
        <f t="shared" si="0"/>
        <v>0</v>
      </c>
      <c r="I13" s="24">
        <f t="shared" si="0"/>
        <v>0</v>
      </c>
      <c r="J13" s="23">
        <f t="shared" si="0"/>
        <v>0</v>
      </c>
      <c r="K13" s="24">
        <f t="shared" si="0"/>
        <v>0</v>
      </c>
      <c r="L13" s="25">
        <f>F13+H13+J13</f>
        <v>34</v>
      </c>
      <c r="M13" s="26">
        <f t="shared" si="5"/>
        <v>37</v>
      </c>
      <c r="N13" s="27">
        <f t="shared" si="1"/>
        <v>1</v>
      </c>
      <c r="AA13" s="28">
        <v>40</v>
      </c>
      <c r="AB13" s="29">
        <v>40</v>
      </c>
      <c r="AC13" s="32">
        <v>88</v>
      </c>
      <c r="AD13" s="31">
        <v>34</v>
      </c>
      <c r="AE13" s="31">
        <v>37</v>
      </c>
      <c r="AF13" s="31"/>
      <c r="AG13" s="31"/>
      <c r="AH13" s="31"/>
      <c r="AI13" s="31"/>
      <c r="AJ13" s="25">
        <f t="shared" si="2"/>
        <v>34</v>
      </c>
      <c r="AK13" s="26">
        <f t="shared" si="2"/>
        <v>37</v>
      </c>
      <c r="AL13" s="27">
        <f t="shared" si="3"/>
        <v>1</v>
      </c>
    </row>
    <row r="14" spans="1:38" ht="12.75" customHeight="1">
      <c r="A14" s="19" t="s">
        <v>25</v>
      </c>
      <c r="B14" s="20" t="s">
        <v>26</v>
      </c>
      <c r="C14" s="21">
        <f t="shared" si="4"/>
        <v>2</v>
      </c>
      <c r="D14" s="22">
        <f t="shared" si="0"/>
        <v>0</v>
      </c>
      <c r="E14" s="23">
        <f t="shared" si="0"/>
        <v>0</v>
      </c>
      <c r="F14" s="23">
        <f t="shared" si="0"/>
        <v>4</v>
      </c>
      <c r="G14" s="24">
        <f t="shared" si="0"/>
        <v>0</v>
      </c>
      <c r="H14" s="23">
        <f t="shared" si="0"/>
        <v>0</v>
      </c>
      <c r="I14" s="24">
        <f t="shared" si="0"/>
        <v>0</v>
      </c>
      <c r="J14" s="23">
        <f t="shared" si="0"/>
        <v>0</v>
      </c>
      <c r="K14" s="24">
        <f t="shared" si="0"/>
        <v>0</v>
      </c>
      <c r="L14" s="25">
        <f>F14+H14+J14</f>
        <v>4</v>
      </c>
      <c r="M14" s="26">
        <f>G14+I14+K14</f>
        <v>0</v>
      </c>
      <c r="N14" s="27">
        <f t="shared" si="1"/>
        <v>1</v>
      </c>
      <c r="AA14" s="28">
        <v>2</v>
      </c>
      <c r="AB14" s="29"/>
      <c r="AC14" s="32"/>
      <c r="AD14" s="31">
        <v>4</v>
      </c>
      <c r="AE14" s="31"/>
      <c r="AF14" s="31"/>
      <c r="AG14" s="31"/>
      <c r="AH14" s="31"/>
      <c r="AI14" s="31"/>
      <c r="AJ14" s="25">
        <f t="shared" si="2"/>
        <v>4</v>
      </c>
      <c r="AK14" s="26">
        <f t="shared" si="2"/>
        <v>0</v>
      </c>
      <c r="AL14" s="27">
        <f t="shared" si="3"/>
        <v>1</v>
      </c>
    </row>
    <row r="15" spans="1:38" ht="12.75" customHeight="1">
      <c r="A15" s="19" t="s">
        <v>27</v>
      </c>
      <c r="B15" s="20" t="s">
        <v>28</v>
      </c>
      <c r="C15" s="21">
        <f t="shared" si="4"/>
        <v>0</v>
      </c>
      <c r="D15" s="22">
        <f t="shared" si="0"/>
        <v>0</v>
      </c>
      <c r="E15" s="23">
        <f t="shared" si="0"/>
        <v>0</v>
      </c>
      <c r="F15" s="23">
        <f t="shared" si="0"/>
        <v>0</v>
      </c>
      <c r="G15" s="24">
        <f t="shared" si="0"/>
        <v>0</v>
      </c>
      <c r="H15" s="23">
        <f t="shared" si="0"/>
        <v>0</v>
      </c>
      <c r="I15" s="24">
        <f t="shared" si="0"/>
        <v>0</v>
      </c>
      <c r="J15" s="23">
        <f t="shared" si="0"/>
        <v>0</v>
      </c>
      <c r="K15" s="24">
        <f t="shared" si="0"/>
        <v>0</v>
      </c>
      <c r="L15" s="25">
        <f t="shared" si="5"/>
        <v>0</v>
      </c>
      <c r="M15" s="26">
        <f t="shared" si="5"/>
        <v>0</v>
      </c>
      <c r="N15" s="27">
        <f t="shared" si="1"/>
        <v>0</v>
      </c>
      <c r="AA15" s="28"/>
      <c r="AB15" s="29"/>
      <c r="AC15" s="32"/>
      <c r="AD15" s="31"/>
      <c r="AE15" s="31"/>
      <c r="AF15" s="31"/>
      <c r="AG15" s="31"/>
      <c r="AH15" s="31"/>
      <c r="AI15" s="31"/>
      <c r="AJ15" s="25">
        <f t="shared" si="2"/>
        <v>0</v>
      </c>
      <c r="AK15" s="26">
        <f t="shared" si="2"/>
        <v>0</v>
      </c>
      <c r="AL15" s="27">
        <f t="shared" si="3"/>
        <v>0</v>
      </c>
    </row>
    <row r="16" spans="1:38" ht="12.75" customHeight="1">
      <c r="A16" s="19" t="s">
        <v>29</v>
      </c>
      <c r="B16" s="20" t="s">
        <v>30</v>
      </c>
      <c r="C16" s="21">
        <f t="shared" si="4"/>
        <v>44</v>
      </c>
      <c r="D16" s="22">
        <f t="shared" si="0"/>
        <v>56</v>
      </c>
      <c r="E16" s="23">
        <f t="shared" si="0"/>
        <v>0</v>
      </c>
      <c r="F16" s="23">
        <f t="shared" si="0"/>
        <v>36</v>
      </c>
      <c r="G16" s="24">
        <f t="shared" si="0"/>
        <v>47</v>
      </c>
      <c r="H16" s="23">
        <f t="shared" si="0"/>
        <v>1</v>
      </c>
      <c r="I16" s="24">
        <f t="shared" si="0"/>
        <v>0</v>
      </c>
      <c r="J16" s="23">
        <f t="shared" si="0"/>
        <v>1</v>
      </c>
      <c r="K16" s="24">
        <f t="shared" si="0"/>
        <v>8</v>
      </c>
      <c r="L16" s="25">
        <f t="shared" si="5"/>
        <v>38</v>
      </c>
      <c r="M16" s="26">
        <f t="shared" si="5"/>
        <v>55</v>
      </c>
      <c r="N16" s="27">
        <f t="shared" si="1"/>
        <v>1</v>
      </c>
      <c r="AA16" s="28">
        <v>44</v>
      </c>
      <c r="AB16" s="29">
        <v>56</v>
      </c>
      <c r="AC16" s="32"/>
      <c r="AD16" s="31">
        <v>36</v>
      </c>
      <c r="AE16" s="31">
        <v>47</v>
      </c>
      <c r="AF16" s="31">
        <v>1</v>
      </c>
      <c r="AG16" s="31"/>
      <c r="AH16" s="31">
        <v>1</v>
      </c>
      <c r="AI16" s="31">
        <v>8</v>
      </c>
      <c r="AJ16" s="25">
        <f t="shared" si="2"/>
        <v>38</v>
      </c>
      <c r="AK16" s="26">
        <f t="shared" si="2"/>
        <v>55</v>
      </c>
      <c r="AL16" s="27">
        <f t="shared" si="3"/>
        <v>1</v>
      </c>
    </row>
    <row r="17" spans="1:38" ht="12.75" customHeight="1">
      <c r="A17" s="19" t="s">
        <v>31</v>
      </c>
      <c r="B17" s="20" t="s">
        <v>32</v>
      </c>
      <c r="C17" s="21">
        <f t="shared" si="4"/>
        <v>38</v>
      </c>
      <c r="D17" s="22">
        <f t="shared" si="0"/>
        <v>77</v>
      </c>
      <c r="E17" s="23">
        <f t="shared" si="0"/>
        <v>0</v>
      </c>
      <c r="F17" s="23">
        <f t="shared" si="0"/>
        <v>36</v>
      </c>
      <c r="G17" s="24">
        <f t="shared" si="0"/>
        <v>63</v>
      </c>
      <c r="H17" s="23">
        <f t="shared" si="0"/>
        <v>0</v>
      </c>
      <c r="I17" s="24">
        <f t="shared" si="0"/>
        <v>2</v>
      </c>
      <c r="J17" s="23">
        <f t="shared" si="0"/>
        <v>0</v>
      </c>
      <c r="K17" s="24">
        <f t="shared" si="0"/>
        <v>5</v>
      </c>
      <c r="L17" s="25">
        <f t="shared" si="5"/>
        <v>36</v>
      </c>
      <c r="M17" s="26">
        <f t="shared" si="5"/>
        <v>70</v>
      </c>
      <c r="N17" s="27">
        <f t="shared" si="1"/>
        <v>1</v>
      </c>
      <c r="AA17" s="28">
        <v>38</v>
      </c>
      <c r="AB17" s="29">
        <v>77</v>
      </c>
      <c r="AC17" s="32"/>
      <c r="AD17" s="31">
        <v>36</v>
      </c>
      <c r="AE17" s="31">
        <v>63</v>
      </c>
      <c r="AF17" s="31"/>
      <c r="AG17" s="31">
        <v>2</v>
      </c>
      <c r="AH17" s="31"/>
      <c r="AI17" s="31">
        <v>5</v>
      </c>
      <c r="AJ17" s="25">
        <f t="shared" si="2"/>
        <v>36</v>
      </c>
      <c r="AK17" s="26">
        <f t="shared" si="2"/>
        <v>70</v>
      </c>
      <c r="AL17" s="27">
        <f t="shared" si="3"/>
        <v>1</v>
      </c>
    </row>
    <row r="18" spans="1:38" ht="12.75" customHeight="1">
      <c r="A18" s="19" t="s">
        <v>33</v>
      </c>
      <c r="B18" s="20" t="s">
        <v>34</v>
      </c>
      <c r="C18" s="21">
        <f t="shared" si="4"/>
        <v>5</v>
      </c>
      <c r="D18" s="22">
        <f t="shared" si="0"/>
        <v>11</v>
      </c>
      <c r="E18" s="23">
        <f t="shared" si="0"/>
        <v>0</v>
      </c>
      <c r="F18" s="23">
        <f t="shared" si="0"/>
        <v>5</v>
      </c>
      <c r="G18" s="24">
        <f t="shared" si="0"/>
        <v>9</v>
      </c>
      <c r="H18" s="23">
        <f t="shared" si="0"/>
        <v>0</v>
      </c>
      <c r="I18" s="24">
        <f t="shared" si="0"/>
        <v>0</v>
      </c>
      <c r="J18" s="23">
        <f t="shared" si="0"/>
        <v>1</v>
      </c>
      <c r="K18" s="24">
        <f t="shared" si="0"/>
        <v>1</v>
      </c>
      <c r="L18" s="25">
        <f t="shared" si="5"/>
        <v>6</v>
      </c>
      <c r="M18" s="26">
        <f t="shared" si="5"/>
        <v>10</v>
      </c>
      <c r="N18" s="27">
        <f t="shared" si="1"/>
        <v>1</v>
      </c>
      <c r="AA18" s="28">
        <v>5</v>
      </c>
      <c r="AB18" s="29">
        <v>11</v>
      </c>
      <c r="AC18" s="32"/>
      <c r="AD18" s="31">
        <v>5</v>
      </c>
      <c r="AE18" s="31">
        <v>9</v>
      </c>
      <c r="AF18" s="31"/>
      <c r="AG18" s="31"/>
      <c r="AH18" s="31">
        <v>1</v>
      </c>
      <c r="AI18" s="31">
        <v>1</v>
      </c>
      <c r="AJ18" s="25">
        <f t="shared" si="2"/>
        <v>6</v>
      </c>
      <c r="AK18" s="26">
        <f t="shared" si="2"/>
        <v>10</v>
      </c>
      <c r="AL18" s="27">
        <f t="shared" si="3"/>
        <v>1</v>
      </c>
    </row>
    <row r="19" spans="1:38" ht="12.75" customHeight="1">
      <c r="A19" s="19" t="s">
        <v>35</v>
      </c>
      <c r="B19" s="20" t="s">
        <v>36</v>
      </c>
      <c r="C19" s="21">
        <f t="shared" si="4"/>
        <v>48</v>
      </c>
      <c r="D19" s="22">
        <f t="shared" si="0"/>
        <v>99</v>
      </c>
      <c r="E19" s="23">
        <f t="shared" si="0"/>
        <v>0</v>
      </c>
      <c r="F19" s="23">
        <f t="shared" si="0"/>
        <v>41</v>
      </c>
      <c r="G19" s="24">
        <f t="shared" si="0"/>
        <v>72</v>
      </c>
      <c r="H19" s="23">
        <f t="shared" si="0"/>
        <v>2</v>
      </c>
      <c r="I19" s="24">
        <f t="shared" si="0"/>
        <v>1</v>
      </c>
      <c r="J19" s="23">
        <f t="shared" si="0"/>
        <v>1</v>
      </c>
      <c r="K19" s="24">
        <f t="shared" si="0"/>
        <v>16</v>
      </c>
      <c r="L19" s="25">
        <f t="shared" si="5"/>
        <v>44</v>
      </c>
      <c r="M19" s="26">
        <f t="shared" si="5"/>
        <v>89</v>
      </c>
      <c r="N19" s="27">
        <f t="shared" si="1"/>
        <v>1</v>
      </c>
      <c r="AA19" s="28">
        <v>48</v>
      </c>
      <c r="AB19" s="29">
        <v>99</v>
      </c>
      <c r="AC19" s="32"/>
      <c r="AD19" s="31">
        <v>41</v>
      </c>
      <c r="AE19" s="31">
        <v>72</v>
      </c>
      <c r="AF19" s="31">
        <v>2</v>
      </c>
      <c r="AG19" s="31">
        <v>1</v>
      </c>
      <c r="AH19" s="31">
        <v>1</v>
      </c>
      <c r="AI19" s="31">
        <v>16</v>
      </c>
      <c r="AJ19" s="25">
        <f t="shared" si="2"/>
        <v>44</v>
      </c>
      <c r="AK19" s="26">
        <f t="shared" si="2"/>
        <v>89</v>
      </c>
      <c r="AL19" s="27">
        <f t="shared" si="3"/>
        <v>1</v>
      </c>
    </row>
    <row r="20" spans="1:38" ht="12.75" customHeight="1">
      <c r="A20" s="19" t="s">
        <v>37</v>
      </c>
      <c r="B20" s="20" t="s">
        <v>38</v>
      </c>
      <c r="C20" s="21">
        <f t="shared" si="4"/>
        <v>1</v>
      </c>
      <c r="D20" s="22">
        <f t="shared" si="0"/>
        <v>4</v>
      </c>
      <c r="E20" s="23">
        <f t="shared" si="0"/>
        <v>0</v>
      </c>
      <c r="F20" s="23">
        <f t="shared" si="0"/>
        <v>2</v>
      </c>
      <c r="G20" s="24">
        <f t="shared" si="0"/>
        <v>4</v>
      </c>
      <c r="H20" s="23">
        <f t="shared" si="0"/>
        <v>1</v>
      </c>
      <c r="I20" s="24">
        <f t="shared" si="0"/>
        <v>0</v>
      </c>
      <c r="J20" s="23">
        <f t="shared" si="0"/>
        <v>0</v>
      </c>
      <c r="K20" s="24">
        <f t="shared" si="0"/>
        <v>1</v>
      </c>
      <c r="L20" s="25">
        <f t="shared" si="5"/>
        <v>3</v>
      </c>
      <c r="M20" s="26">
        <f t="shared" si="5"/>
        <v>5</v>
      </c>
      <c r="N20" s="27">
        <f t="shared" si="1"/>
        <v>1</v>
      </c>
      <c r="AA20" s="28">
        <v>1</v>
      </c>
      <c r="AB20" s="29">
        <v>4</v>
      </c>
      <c r="AC20" s="32"/>
      <c r="AD20" s="31">
        <v>2</v>
      </c>
      <c r="AE20" s="31">
        <v>4</v>
      </c>
      <c r="AF20" s="31">
        <v>1</v>
      </c>
      <c r="AG20" s="31"/>
      <c r="AH20" s="31"/>
      <c r="AI20" s="31">
        <v>1</v>
      </c>
      <c r="AJ20" s="25">
        <f t="shared" si="2"/>
        <v>3</v>
      </c>
      <c r="AK20" s="26">
        <f t="shared" si="2"/>
        <v>5</v>
      </c>
      <c r="AL20" s="27">
        <f t="shared" si="3"/>
        <v>1</v>
      </c>
    </row>
    <row r="21" spans="1:38" ht="12.75" customHeight="1">
      <c r="A21" s="19" t="s">
        <v>39</v>
      </c>
      <c r="B21" s="20" t="s">
        <v>40</v>
      </c>
      <c r="C21" s="21">
        <f t="shared" si="4"/>
        <v>86</v>
      </c>
      <c r="D21" s="22">
        <f t="shared" si="0"/>
        <v>107</v>
      </c>
      <c r="E21" s="23">
        <f t="shared" si="0"/>
        <v>0</v>
      </c>
      <c r="F21" s="23">
        <f t="shared" si="0"/>
        <v>83</v>
      </c>
      <c r="G21" s="24">
        <f t="shared" si="0"/>
        <v>98</v>
      </c>
      <c r="H21" s="23">
        <f t="shared" si="0"/>
        <v>0</v>
      </c>
      <c r="I21" s="24">
        <f t="shared" si="0"/>
        <v>1</v>
      </c>
      <c r="J21" s="23">
        <f t="shared" si="0"/>
        <v>0</v>
      </c>
      <c r="K21" s="24">
        <f t="shared" si="0"/>
        <v>7</v>
      </c>
      <c r="L21" s="25">
        <f t="shared" si="5"/>
        <v>83</v>
      </c>
      <c r="M21" s="26">
        <f t="shared" si="5"/>
        <v>106</v>
      </c>
      <c r="N21" s="27">
        <f t="shared" si="1"/>
        <v>1</v>
      </c>
      <c r="AA21" s="28">
        <v>86</v>
      </c>
      <c r="AB21" s="29">
        <v>107</v>
      </c>
      <c r="AC21" s="32"/>
      <c r="AD21" s="31">
        <v>83</v>
      </c>
      <c r="AE21" s="31">
        <v>98</v>
      </c>
      <c r="AF21" s="31"/>
      <c r="AG21" s="31">
        <v>1</v>
      </c>
      <c r="AH21" s="31"/>
      <c r="AI21" s="31">
        <v>7</v>
      </c>
      <c r="AJ21" s="25">
        <f t="shared" si="2"/>
        <v>83</v>
      </c>
      <c r="AK21" s="26">
        <f t="shared" si="2"/>
        <v>106</v>
      </c>
      <c r="AL21" s="27">
        <f t="shared" si="3"/>
        <v>1</v>
      </c>
    </row>
    <row r="22" spans="1:38" ht="12.75" customHeight="1">
      <c r="A22" s="19" t="s">
        <v>41</v>
      </c>
      <c r="B22" s="20" t="s">
        <v>42</v>
      </c>
      <c r="C22" s="21">
        <f t="shared" si="4"/>
        <v>1</v>
      </c>
      <c r="D22" s="22">
        <f t="shared" si="0"/>
        <v>2</v>
      </c>
      <c r="E22" s="23">
        <f t="shared" si="0"/>
        <v>0</v>
      </c>
      <c r="F22" s="23">
        <f t="shared" si="0"/>
        <v>7</v>
      </c>
      <c r="G22" s="24">
        <f t="shared" si="0"/>
        <v>15</v>
      </c>
      <c r="H22" s="23">
        <f t="shared" si="0"/>
        <v>0</v>
      </c>
      <c r="I22" s="24">
        <f t="shared" si="0"/>
        <v>1</v>
      </c>
      <c r="J22" s="23">
        <f t="shared" si="0"/>
        <v>0</v>
      </c>
      <c r="K22" s="24">
        <f t="shared" si="0"/>
        <v>2</v>
      </c>
      <c r="L22" s="25">
        <f t="shared" si="5"/>
        <v>7</v>
      </c>
      <c r="M22" s="26">
        <f t="shared" si="5"/>
        <v>18</v>
      </c>
      <c r="N22" s="27">
        <f t="shared" si="1"/>
        <v>1</v>
      </c>
      <c r="AA22" s="28">
        <v>1</v>
      </c>
      <c r="AB22" s="29">
        <v>2</v>
      </c>
      <c r="AC22" s="32"/>
      <c r="AD22" s="31">
        <v>7</v>
      </c>
      <c r="AE22" s="31">
        <v>15</v>
      </c>
      <c r="AF22" s="31"/>
      <c r="AG22" s="31">
        <v>1</v>
      </c>
      <c r="AH22" s="31"/>
      <c r="AI22" s="31">
        <v>2</v>
      </c>
      <c r="AJ22" s="25">
        <f t="shared" ref="AJ22:AK47" si="6">AD22+AF22+AH22</f>
        <v>7</v>
      </c>
      <c r="AK22" s="26">
        <f t="shared" si="6"/>
        <v>18</v>
      </c>
      <c r="AL22" s="27">
        <f t="shared" si="3"/>
        <v>1</v>
      </c>
    </row>
    <row r="23" spans="1:38" ht="12.75" customHeight="1">
      <c r="A23" s="19" t="s">
        <v>43</v>
      </c>
      <c r="B23" s="20" t="s">
        <v>44</v>
      </c>
      <c r="C23" s="21">
        <f t="shared" si="4"/>
        <v>209</v>
      </c>
      <c r="D23" s="22">
        <f t="shared" si="0"/>
        <v>238</v>
      </c>
      <c r="E23" s="23">
        <f t="shared" si="0"/>
        <v>0</v>
      </c>
      <c r="F23" s="23">
        <f t="shared" si="0"/>
        <v>199</v>
      </c>
      <c r="G23" s="24">
        <f t="shared" si="0"/>
        <v>198</v>
      </c>
      <c r="H23" s="23">
        <f t="shared" si="0"/>
        <v>1</v>
      </c>
      <c r="I23" s="24">
        <f t="shared" si="0"/>
        <v>1</v>
      </c>
      <c r="J23" s="23">
        <f t="shared" si="0"/>
        <v>4</v>
      </c>
      <c r="K23" s="24">
        <f t="shared" si="0"/>
        <v>29</v>
      </c>
      <c r="L23" s="25">
        <f t="shared" si="5"/>
        <v>204</v>
      </c>
      <c r="M23" s="26">
        <f t="shared" si="5"/>
        <v>228</v>
      </c>
      <c r="N23" s="27">
        <f t="shared" si="1"/>
        <v>1</v>
      </c>
      <c r="AA23" s="28">
        <v>209</v>
      </c>
      <c r="AB23" s="29">
        <v>238</v>
      </c>
      <c r="AC23" s="32"/>
      <c r="AD23" s="31">
        <v>199</v>
      </c>
      <c r="AE23" s="31">
        <v>198</v>
      </c>
      <c r="AF23" s="31">
        <v>1</v>
      </c>
      <c r="AG23" s="31">
        <v>1</v>
      </c>
      <c r="AH23" s="31">
        <v>4</v>
      </c>
      <c r="AI23" s="31">
        <v>29</v>
      </c>
      <c r="AJ23" s="25">
        <f t="shared" si="6"/>
        <v>204</v>
      </c>
      <c r="AK23" s="26">
        <f t="shared" si="6"/>
        <v>228</v>
      </c>
      <c r="AL23" s="27">
        <f t="shared" si="3"/>
        <v>1</v>
      </c>
    </row>
    <row r="24" spans="1:38" ht="12.75" customHeight="1">
      <c r="A24" s="19" t="s">
        <v>45</v>
      </c>
      <c r="B24" s="20" t="s">
        <v>46</v>
      </c>
      <c r="C24" s="21">
        <f t="shared" si="4"/>
        <v>10</v>
      </c>
      <c r="D24" s="22">
        <f t="shared" si="0"/>
        <v>24</v>
      </c>
      <c r="E24" s="23">
        <f t="shared" si="0"/>
        <v>0</v>
      </c>
      <c r="F24" s="23">
        <f t="shared" si="0"/>
        <v>8</v>
      </c>
      <c r="G24" s="24">
        <f t="shared" si="0"/>
        <v>13</v>
      </c>
      <c r="H24" s="23">
        <f t="shared" si="0"/>
        <v>0</v>
      </c>
      <c r="I24" s="24">
        <f t="shared" si="0"/>
        <v>0</v>
      </c>
      <c r="J24" s="23">
        <f t="shared" si="0"/>
        <v>0</v>
      </c>
      <c r="K24" s="24">
        <f t="shared" si="0"/>
        <v>7</v>
      </c>
      <c r="L24" s="25">
        <f t="shared" si="5"/>
        <v>8</v>
      </c>
      <c r="M24" s="26">
        <f t="shared" si="5"/>
        <v>20</v>
      </c>
      <c r="N24" s="27">
        <f t="shared" si="1"/>
        <v>1</v>
      </c>
      <c r="AA24" s="28">
        <v>10</v>
      </c>
      <c r="AB24" s="29">
        <v>24</v>
      </c>
      <c r="AC24" s="32"/>
      <c r="AD24" s="31">
        <v>8</v>
      </c>
      <c r="AE24" s="31">
        <v>13</v>
      </c>
      <c r="AF24" s="31"/>
      <c r="AG24" s="31"/>
      <c r="AH24" s="31"/>
      <c r="AI24" s="31">
        <v>7</v>
      </c>
      <c r="AJ24" s="25">
        <f t="shared" si="6"/>
        <v>8</v>
      </c>
      <c r="AK24" s="26">
        <f t="shared" si="6"/>
        <v>20</v>
      </c>
      <c r="AL24" s="27">
        <f t="shared" si="3"/>
        <v>1</v>
      </c>
    </row>
    <row r="25" spans="1:38" ht="12.75" customHeight="1">
      <c r="A25" s="19" t="s">
        <v>47</v>
      </c>
      <c r="B25" s="20" t="s">
        <v>48</v>
      </c>
      <c r="C25" s="21">
        <f t="shared" si="4"/>
        <v>46</v>
      </c>
      <c r="D25" s="22">
        <f t="shared" si="0"/>
        <v>146</v>
      </c>
      <c r="E25" s="23">
        <f t="shared" si="0"/>
        <v>1374</v>
      </c>
      <c r="F25" s="23">
        <f t="shared" si="0"/>
        <v>38</v>
      </c>
      <c r="G25" s="24">
        <f t="shared" si="0"/>
        <v>105</v>
      </c>
      <c r="H25" s="23">
        <f t="shared" si="0"/>
        <v>0</v>
      </c>
      <c r="I25" s="24">
        <f t="shared" si="0"/>
        <v>4</v>
      </c>
      <c r="J25" s="23">
        <f t="shared" si="0"/>
        <v>0</v>
      </c>
      <c r="K25" s="24">
        <f t="shared" si="0"/>
        <v>19</v>
      </c>
      <c r="L25" s="25">
        <f t="shared" si="5"/>
        <v>38</v>
      </c>
      <c r="M25" s="26">
        <f t="shared" si="5"/>
        <v>128</v>
      </c>
      <c r="N25" s="27">
        <f t="shared" si="1"/>
        <v>1</v>
      </c>
      <c r="AA25" s="28">
        <v>46</v>
      </c>
      <c r="AB25" s="29">
        <v>146</v>
      </c>
      <c r="AC25" s="32">
        <v>1374</v>
      </c>
      <c r="AD25" s="31">
        <v>38</v>
      </c>
      <c r="AE25" s="31">
        <v>105</v>
      </c>
      <c r="AF25" s="31"/>
      <c r="AG25" s="31">
        <v>4</v>
      </c>
      <c r="AH25" s="31"/>
      <c r="AI25" s="31">
        <v>19</v>
      </c>
      <c r="AJ25" s="25">
        <f t="shared" si="6"/>
        <v>38</v>
      </c>
      <c r="AK25" s="26">
        <f t="shared" si="6"/>
        <v>128</v>
      </c>
      <c r="AL25" s="27">
        <f t="shared" si="3"/>
        <v>1</v>
      </c>
    </row>
    <row r="26" spans="1:38" ht="12.75" customHeight="1">
      <c r="A26" s="19" t="s">
        <v>49</v>
      </c>
      <c r="B26" s="20" t="s">
        <v>50</v>
      </c>
      <c r="C26" s="21">
        <f t="shared" si="4"/>
        <v>462</v>
      </c>
      <c r="D26" s="22">
        <f t="shared" si="0"/>
        <v>991</v>
      </c>
      <c r="E26" s="23">
        <f t="shared" si="0"/>
        <v>0</v>
      </c>
      <c r="F26" s="23">
        <f t="shared" si="0"/>
        <v>417</v>
      </c>
      <c r="G26" s="24">
        <f t="shared" si="0"/>
        <v>805</v>
      </c>
      <c r="H26" s="23">
        <f t="shared" si="0"/>
        <v>7</v>
      </c>
      <c r="I26" s="24">
        <f t="shared" si="0"/>
        <v>12</v>
      </c>
      <c r="J26" s="23">
        <f t="shared" si="0"/>
        <v>20</v>
      </c>
      <c r="K26" s="24">
        <f t="shared" si="0"/>
        <v>97</v>
      </c>
      <c r="L26" s="25">
        <f t="shared" si="5"/>
        <v>444</v>
      </c>
      <c r="M26" s="26">
        <f t="shared" si="5"/>
        <v>914</v>
      </c>
      <c r="N26" s="27">
        <f t="shared" si="1"/>
        <v>1</v>
      </c>
      <c r="AA26" s="28">
        <v>462</v>
      </c>
      <c r="AB26" s="29">
        <v>991</v>
      </c>
      <c r="AC26" s="32"/>
      <c r="AD26" s="31">
        <v>417</v>
      </c>
      <c r="AE26" s="31">
        <v>805</v>
      </c>
      <c r="AF26" s="31">
        <v>7</v>
      </c>
      <c r="AG26" s="31">
        <v>12</v>
      </c>
      <c r="AH26" s="31">
        <v>20</v>
      </c>
      <c r="AI26" s="31">
        <v>97</v>
      </c>
      <c r="AJ26" s="25">
        <f t="shared" si="6"/>
        <v>444</v>
      </c>
      <c r="AK26" s="26">
        <f t="shared" si="6"/>
        <v>914</v>
      </c>
      <c r="AL26" s="27">
        <f t="shared" si="3"/>
        <v>1</v>
      </c>
    </row>
    <row r="27" spans="1:38" ht="12.75" customHeight="1">
      <c r="A27" s="19" t="s">
        <v>51</v>
      </c>
      <c r="B27" s="20" t="s">
        <v>52</v>
      </c>
      <c r="C27" s="21">
        <f t="shared" si="4"/>
        <v>337</v>
      </c>
      <c r="D27" s="22">
        <f t="shared" si="0"/>
        <v>459</v>
      </c>
      <c r="E27" s="23">
        <f t="shared" si="0"/>
        <v>0</v>
      </c>
      <c r="F27" s="23">
        <f t="shared" si="0"/>
        <v>309</v>
      </c>
      <c r="G27" s="24">
        <f t="shared" si="0"/>
        <v>360</v>
      </c>
      <c r="H27" s="23">
        <f t="shared" si="0"/>
        <v>7</v>
      </c>
      <c r="I27" s="24">
        <f t="shared" si="0"/>
        <v>6</v>
      </c>
      <c r="J27" s="23">
        <f t="shared" si="0"/>
        <v>16</v>
      </c>
      <c r="K27" s="24">
        <f t="shared" si="0"/>
        <v>74</v>
      </c>
      <c r="L27" s="25">
        <f t="shared" si="5"/>
        <v>332</v>
      </c>
      <c r="M27" s="26">
        <f t="shared" si="5"/>
        <v>440</v>
      </c>
      <c r="N27" s="27">
        <f t="shared" si="1"/>
        <v>1</v>
      </c>
      <c r="AA27" s="28">
        <v>337</v>
      </c>
      <c r="AB27" s="29">
        <v>459</v>
      </c>
      <c r="AC27" s="32"/>
      <c r="AD27" s="31">
        <v>309</v>
      </c>
      <c r="AE27" s="31">
        <v>360</v>
      </c>
      <c r="AF27" s="31">
        <v>7</v>
      </c>
      <c r="AG27" s="31">
        <v>6</v>
      </c>
      <c r="AH27" s="31">
        <v>16</v>
      </c>
      <c r="AI27" s="31">
        <v>74</v>
      </c>
      <c r="AJ27" s="25">
        <f t="shared" si="6"/>
        <v>332</v>
      </c>
      <c r="AK27" s="26">
        <f t="shared" si="6"/>
        <v>440</v>
      </c>
      <c r="AL27" s="27">
        <f t="shared" si="3"/>
        <v>1</v>
      </c>
    </row>
    <row r="28" spans="1:38" ht="12.75" customHeight="1">
      <c r="A28" s="19" t="s">
        <v>53</v>
      </c>
      <c r="B28" s="20" t="s">
        <v>54</v>
      </c>
      <c r="C28" s="21">
        <f t="shared" si="4"/>
        <v>154</v>
      </c>
      <c r="D28" s="22">
        <f t="shared" si="0"/>
        <v>118</v>
      </c>
      <c r="E28" s="23">
        <f t="shared" si="0"/>
        <v>0</v>
      </c>
      <c r="F28" s="23">
        <f t="shared" si="0"/>
        <v>132</v>
      </c>
      <c r="G28" s="24">
        <f t="shared" si="0"/>
        <v>94</v>
      </c>
      <c r="H28" s="23">
        <f t="shared" si="0"/>
        <v>4</v>
      </c>
      <c r="I28" s="24">
        <f t="shared" si="0"/>
        <v>2</v>
      </c>
      <c r="J28" s="23">
        <f t="shared" si="0"/>
        <v>10</v>
      </c>
      <c r="K28" s="24">
        <f t="shared" si="0"/>
        <v>18</v>
      </c>
      <c r="L28" s="25">
        <f t="shared" si="5"/>
        <v>146</v>
      </c>
      <c r="M28" s="26">
        <f t="shared" si="5"/>
        <v>114</v>
      </c>
      <c r="N28" s="27">
        <f t="shared" si="1"/>
        <v>1</v>
      </c>
      <c r="AA28" s="28">
        <v>154</v>
      </c>
      <c r="AB28" s="29">
        <v>118</v>
      </c>
      <c r="AC28" s="32"/>
      <c r="AD28" s="31">
        <v>132</v>
      </c>
      <c r="AE28" s="31">
        <v>94</v>
      </c>
      <c r="AF28" s="31">
        <v>4</v>
      </c>
      <c r="AG28" s="31">
        <v>2</v>
      </c>
      <c r="AH28" s="31">
        <v>10</v>
      </c>
      <c r="AI28" s="31">
        <v>18</v>
      </c>
      <c r="AJ28" s="25">
        <f t="shared" si="6"/>
        <v>146</v>
      </c>
      <c r="AK28" s="26">
        <f t="shared" si="6"/>
        <v>114</v>
      </c>
      <c r="AL28" s="27">
        <f t="shared" si="3"/>
        <v>1</v>
      </c>
    </row>
    <row r="29" spans="1:38" ht="12.75" customHeight="1">
      <c r="A29" s="19" t="s">
        <v>55</v>
      </c>
      <c r="B29" s="20" t="s">
        <v>56</v>
      </c>
      <c r="C29" s="21">
        <f t="shared" si="4"/>
        <v>69</v>
      </c>
      <c r="D29" s="22">
        <f t="shared" si="0"/>
        <v>115</v>
      </c>
      <c r="E29" s="23">
        <f t="shared" si="0"/>
        <v>0</v>
      </c>
      <c r="F29" s="23">
        <f t="shared" si="0"/>
        <v>65</v>
      </c>
      <c r="G29" s="24">
        <f t="shared" si="0"/>
        <v>95</v>
      </c>
      <c r="H29" s="23">
        <f t="shared" si="0"/>
        <v>1</v>
      </c>
      <c r="I29" s="24">
        <f t="shared" si="0"/>
        <v>2</v>
      </c>
      <c r="J29" s="23">
        <f t="shared" si="0"/>
        <v>2</v>
      </c>
      <c r="K29" s="24">
        <f t="shared" si="0"/>
        <v>12</v>
      </c>
      <c r="L29" s="25">
        <f t="shared" si="5"/>
        <v>68</v>
      </c>
      <c r="M29" s="26">
        <f t="shared" si="5"/>
        <v>109</v>
      </c>
      <c r="N29" s="27">
        <f t="shared" si="1"/>
        <v>1</v>
      </c>
      <c r="AA29" s="28">
        <v>69</v>
      </c>
      <c r="AB29" s="29">
        <v>115</v>
      </c>
      <c r="AC29" s="32"/>
      <c r="AD29" s="31">
        <v>65</v>
      </c>
      <c r="AE29" s="31">
        <v>95</v>
      </c>
      <c r="AF29" s="31">
        <v>1</v>
      </c>
      <c r="AG29" s="31">
        <v>2</v>
      </c>
      <c r="AH29" s="31">
        <v>2</v>
      </c>
      <c r="AI29" s="31">
        <v>12</v>
      </c>
      <c r="AJ29" s="25">
        <f t="shared" si="6"/>
        <v>68</v>
      </c>
      <c r="AK29" s="26">
        <f t="shared" si="6"/>
        <v>109</v>
      </c>
      <c r="AL29" s="27">
        <f t="shared" si="3"/>
        <v>1</v>
      </c>
    </row>
    <row r="30" spans="1:38" ht="12.75" customHeight="1">
      <c r="A30" s="19" t="s">
        <v>57</v>
      </c>
      <c r="B30" s="20" t="s">
        <v>58</v>
      </c>
      <c r="C30" s="21">
        <f t="shared" si="4"/>
        <v>179</v>
      </c>
      <c r="D30" s="22">
        <f t="shared" si="0"/>
        <v>388</v>
      </c>
      <c r="E30" s="23">
        <f t="shared" si="0"/>
        <v>3577</v>
      </c>
      <c r="F30" s="23">
        <f t="shared" si="0"/>
        <v>174</v>
      </c>
      <c r="G30" s="24">
        <f t="shared" si="0"/>
        <v>290</v>
      </c>
      <c r="H30" s="23">
        <f t="shared" si="0"/>
        <v>0</v>
      </c>
      <c r="I30" s="24">
        <f t="shared" si="0"/>
        <v>28</v>
      </c>
      <c r="J30" s="23">
        <f t="shared" si="0"/>
        <v>10</v>
      </c>
      <c r="K30" s="24">
        <f t="shared" si="0"/>
        <v>44</v>
      </c>
      <c r="L30" s="25">
        <f t="shared" si="5"/>
        <v>184</v>
      </c>
      <c r="M30" s="26">
        <f t="shared" si="5"/>
        <v>362</v>
      </c>
      <c r="N30" s="27">
        <f t="shared" si="1"/>
        <v>1</v>
      </c>
      <c r="AA30" s="28">
        <v>179</v>
      </c>
      <c r="AB30" s="29">
        <v>388</v>
      </c>
      <c r="AC30" s="32">
        <v>3577</v>
      </c>
      <c r="AD30" s="31">
        <v>174</v>
      </c>
      <c r="AE30" s="31">
        <v>290</v>
      </c>
      <c r="AF30" s="31"/>
      <c r="AG30" s="31">
        <v>28</v>
      </c>
      <c r="AH30" s="31">
        <v>10</v>
      </c>
      <c r="AI30" s="31">
        <v>44</v>
      </c>
      <c r="AJ30" s="25">
        <f t="shared" si="6"/>
        <v>184</v>
      </c>
      <c r="AK30" s="26">
        <f t="shared" si="6"/>
        <v>362</v>
      </c>
      <c r="AL30" s="27">
        <f t="shared" si="3"/>
        <v>1</v>
      </c>
    </row>
    <row r="31" spans="1:38" ht="12.75" customHeight="1">
      <c r="A31" s="19" t="s">
        <v>59</v>
      </c>
      <c r="B31" s="20" t="s">
        <v>60</v>
      </c>
      <c r="C31" s="21">
        <f t="shared" si="4"/>
        <v>7</v>
      </c>
      <c r="D31" s="22">
        <f t="shared" si="0"/>
        <v>4</v>
      </c>
      <c r="E31" s="23">
        <f t="shared" si="0"/>
        <v>0</v>
      </c>
      <c r="F31" s="23">
        <f t="shared" si="0"/>
        <v>6</v>
      </c>
      <c r="G31" s="24">
        <f t="shared" si="0"/>
        <v>3</v>
      </c>
      <c r="H31" s="23">
        <f t="shared" si="0"/>
        <v>1</v>
      </c>
      <c r="I31" s="24">
        <f t="shared" si="0"/>
        <v>0</v>
      </c>
      <c r="J31" s="23">
        <f t="shared" si="0"/>
        <v>0</v>
      </c>
      <c r="K31" s="24">
        <f t="shared" si="0"/>
        <v>1</v>
      </c>
      <c r="L31" s="25">
        <f t="shared" si="5"/>
        <v>7</v>
      </c>
      <c r="M31" s="26">
        <f t="shared" si="5"/>
        <v>4</v>
      </c>
      <c r="N31" s="27">
        <f t="shared" si="1"/>
        <v>1</v>
      </c>
      <c r="AA31" s="28">
        <v>7</v>
      </c>
      <c r="AB31" s="29">
        <v>4</v>
      </c>
      <c r="AC31" s="32"/>
      <c r="AD31" s="31">
        <v>6</v>
      </c>
      <c r="AE31" s="31">
        <v>3</v>
      </c>
      <c r="AF31" s="31">
        <v>1</v>
      </c>
      <c r="AG31" s="31"/>
      <c r="AH31" s="31"/>
      <c r="AI31" s="31">
        <v>1</v>
      </c>
      <c r="AJ31" s="25">
        <f t="shared" si="6"/>
        <v>7</v>
      </c>
      <c r="AK31" s="26">
        <f t="shared" si="6"/>
        <v>4</v>
      </c>
      <c r="AL31" s="27">
        <f t="shared" si="3"/>
        <v>1</v>
      </c>
    </row>
    <row r="32" spans="1:38" ht="12.75" customHeight="1">
      <c r="A32" s="19" t="s">
        <v>61</v>
      </c>
      <c r="B32" s="20" t="s">
        <v>62</v>
      </c>
      <c r="C32" s="21">
        <f t="shared" si="4"/>
        <v>59</v>
      </c>
      <c r="D32" s="22">
        <f t="shared" si="0"/>
        <v>61</v>
      </c>
      <c r="E32" s="23">
        <f t="shared" si="0"/>
        <v>0</v>
      </c>
      <c r="F32" s="23">
        <f t="shared" si="0"/>
        <v>48</v>
      </c>
      <c r="G32" s="24">
        <f t="shared" si="0"/>
        <v>45</v>
      </c>
      <c r="H32" s="23">
        <f t="shared" si="0"/>
        <v>3</v>
      </c>
      <c r="I32" s="24">
        <f t="shared" si="0"/>
        <v>1</v>
      </c>
      <c r="J32" s="23">
        <f t="shared" si="0"/>
        <v>2</v>
      </c>
      <c r="K32" s="24">
        <f t="shared" si="0"/>
        <v>8</v>
      </c>
      <c r="L32" s="25">
        <f t="shared" si="5"/>
        <v>53</v>
      </c>
      <c r="M32" s="26">
        <f t="shared" si="5"/>
        <v>54</v>
      </c>
      <c r="N32" s="27">
        <f t="shared" si="1"/>
        <v>1</v>
      </c>
      <c r="AA32" s="28">
        <v>59</v>
      </c>
      <c r="AB32" s="29">
        <v>61</v>
      </c>
      <c r="AC32" s="32"/>
      <c r="AD32" s="31">
        <v>48</v>
      </c>
      <c r="AE32" s="31">
        <v>45</v>
      </c>
      <c r="AF32" s="31">
        <v>3</v>
      </c>
      <c r="AG32" s="31">
        <v>1</v>
      </c>
      <c r="AH32" s="31">
        <v>2</v>
      </c>
      <c r="AI32" s="31">
        <v>8</v>
      </c>
      <c r="AJ32" s="25">
        <f t="shared" si="6"/>
        <v>53</v>
      </c>
      <c r="AK32" s="26">
        <f t="shared" si="6"/>
        <v>54</v>
      </c>
      <c r="AL32" s="27">
        <f t="shared" si="3"/>
        <v>1</v>
      </c>
    </row>
    <row r="33" spans="1:38" ht="12.75" customHeight="1">
      <c r="A33" s="19" t="s">
        <v>63</v>
      </c>
      <c r="B33" s="20" t="s">
        <v>64</v>
      </c>
      <c r="C33" s="21">
        <f t="shared" si="4"/>
        <v>0</v>
      </c>
      <c r="D33" s="22">
        <f t="shared" si="0"/>
        <v>0</v>
      </c>
      <c r="E33" s="23">
        <f t="shared" si="0"/>
        <v>0</v>
      </c>
      <c r="F33" s="23">
        <f t="shared" si="0"/>
        <v>0</v>
      </c>
      <c r="G33" s="24">
        <f t="shared" si="0"/>
        <v>0</v>
      </c>
      <c r="H33" s="23">
        <f t="shared" si="0"/>
        <v>0</v>
      </c>
      <c r="I33" s="24">
        <f t="shared" si="0"/>
        <v>0</v>
      </c>
      <c r="J33" s="23">
        <f t="shared" si="0"/>
        <v>0</v>
      </c>
      <c r="K33" s="24">
        <f t="shared" si="0"/>
        <v>0</v>
      </c>
      <c r="L33" s="25">
        <f t="shared" si="5"/>
        <v>0</v>
      </c>
      <c r="M33" s="26">
        <f t="shared" si="5"/>
        <v>0</v>
      </c>
      <c r="N33" s="27">
        <f t="shared" si="1"/>
        <v>0</v>
      </c>
      <c r="AA33" s="28"/>
      <c r="AB33" s="29"/>
      <c r="AC33" s="32"/>
      <c r="AD33" s="31"/>
      <c r="AE33" s="31"/>
      <c r="AF33" s="31"/>
      <c r="AG33" s="31"/>
      <c r="AH33" s="31"/>
      <c r="AI33" s="31"/>
      <c r="AJ33" s="25">
        <f t="shared" si="6"/>
        <v>0</v>
      </c>
      <c r="AK33" s="26">
        <f t="shared" si="6"/>
        <v>0</v>
      </c>
      <c r="AL33" s="27">
        <f t="shared" si="3"/>
        <v>0</v>
      </c>
    </row>
    <row r="34" spans="1:38" ht="12.75" customHeight="1">
      <c r="A34" s="19" t="s">
        <v>65</v>
      </c>
      <c r="B34" s="20" t="s">
        <v>66</v>
      </c>
      <c r="C34" s="21">
        <f t="shared" si="4"/>
        <v>82</v>
      </c>
      <c r="D34" s="22">
        <f t="shared" si="0"/>
        <v>70</v>
      </c>
      <c r="E34" s="23">
        <f t="shared" si="0"/>
        <v>0</v>
      </c>
      <c r="F34" s="23">
        <f t="shared" si="0"/>
        <v>71</v>
      </c>
      <c r="G34" s="24">
        <f t="shared" si="0"/>
        <v>58</v>
      </c>
      <c r="H34" s="23">
        <f t="shared" si="0"/>
        <v>1</v>
      </c>
      <c r="I34" s="24">
        <f t="shared" si="0"/>
        <v>1</v>
      </c>
      <c r="J34" s="23">
        <f t="shared" si="0"/>
        <v>2</v>
      </c>
      <c r="K34" s="24">
        <f t="shared" si="0"/>
        <v>5</v>
      </c>
      <c r="L34" s="25">
        <f t="shared" si="5"/>
        <v>74</v>
      </c>
      <c r="M34" s="26">
        <f t="shared" si="5"/>
        <v>64</v>
      </c>
      <c r="N34" s="27">
        <f t="shared" si="1"/>
        <v>1</v>
      </c>
      <c r="AA34" s="28">
        <v>82</v>
      </c>
      <c r="AB34" s="29">
        <v>70</v>
      </c>
      <c r="AC34" s="32"/>
      <c r="AD34" s="31">
        <v>71</v>
      </c>
      <c r="AE34" s="31">
        <v>58</v>
      </c>
      <c r="AF34" s="31">
        <v>1</v>
      </c>
      <c r="AG34" s="31">
        <v>1</v>
      </c>
      <c r="AH34" s="31">
        <v>2</v>
      </c>
      <c r="AI34" s="31">
        <v>5</v>
      </c>
      <c r="AJ34" s="25">
        <f t="shared" si="6"/>
        <v>74</v>
      </c>
      <c r="AK34" s="26">
        <f t="shared" si="6"/>
        <v>64</v>
      </c>
      <c r="AL34" s="27">
        <f t="shared" si="3"/>
        <v>1</v>
      </c>
    </row>
    <row r="35" spans="1:38" ht="12.75" customHeight="1">
      <c r="A35" s="19" t="s">
        <v>67</v>
      </c>
      <c r="B35" s="20" t="s">
        <v>68</v>
      </c>
      <c r="C35" s="21">
        <f t="shared" si="4"/>
        <v>0</v>
      </c>
      <c r="D35" s="22">
        <f t="shared" si="0"/>
        <v>1</v>
      </c>
      <c r="E35" s="23">
        <f t="shared" si="0"/>
        <v>0</v>
      </c>
      <c r="F35" s="23">
        <f t="shared" si="0"/>
        <v>0</v>
      </c>
      <c r="G35" s="24">
        <f t="shared" si="0"/>
        <v>1</v>
      </c>
      <c r="H35" s="23">
        <f t="shared" si="0"/>
        <v>0</v>
      </c>
      <c r="I35" s="24">
        <f t="shared" si="0"/>
        <v>0</v>
      </c>
      <c r="J35" s="23">
        <f t="shared" si="0"/>
        <v>0</v>
      </c>
      <c r="K35" s="24">
        <f t="shared" si="0"/>
        <v>0</v>
      </c>
      <c r="L35" s="25">
        <f t="shared" si="5"/>
        <v>0</v>
      </c>
      <c r="M35" s="26">
        <f t="shared" si="5"/>
        <v>1</v>
      </c>
      <c r="N35" s="27">
        <f t="shared" si="1"/>
        <v>1</v>
      </c>
      <c r="AA35" s="28"/>
      <c r="AB35" s="29">
        <v>1</v>
      </c>
      <c r="AC35" s="32"/>
      <c r="AD35" s="31"/>
      <c r="AE35" s="31">
        <v>1</v>
      </c>
      <c r="AF35" s="31"/>
      <c r="AG35" s="31"/>
      <c r="AH35" s="31"/>
      <c r="AI35" s="31"/>
      <c r="AJ35" s="25">
        <f t="shared" si="6"/>
        <v>0</v>
      </c>
      <c r="AK35" s="26">
        <f t="shared" si="6"/>
        <v>1</v>
      </c>
      <c r="AL35" s="27">
        <f t="shared" si="3"/>
        <v>1</v>
      </c>
    </row>
    <row r="36" spans="1:38" ht="12.75" customHeight="1">
      <c r="A36" s="19" t="s">
        <v>69</v>
      </c>
      <c r="B36" s="20" t="s">
        <v>70</v>
      </c>
      <c r="C36" s="21">
        <f t="shared" si="4"/>
        <v>14</v>
      </c>
      <c r="D36" s="22">
        <f t="shared" si="0"/>
        <v>12</v>
      </c>
      <c r="E36" s="23">
        <f t="shared" si="0"/>
        <v>0</v>
      </c>
      <c r="F36" s="23">
        <f t="shared" si="0"/>
        <v>12</v>
      </c>
      <c r="G36" s="24">
        <f t="shared" si="0"/>
        <v>10</v>
      </c>
      <c r="H36" s="23">
        <f t="shared" si="0"/>
        <v>1</v>
      </c>
      <c r="I36" s="24">
        <f t="shared" si="0"/>
        <v>0</v>
      </c>
      <c r="J36" s="23">
        <f t="shared" si="0"/>
        <v>0</v>
      </c>
      <c r="K36" s="24">
        <f t="shared" si="0"/>
        <v>1</v>
      </c>
      <c r="L36" s="25">
        <f t="shared" si="5"/>
        <v>13</v>
      </c>
      <c r="M36" s="26">
        <f t="shared" si="5"/>
        <v>11</v>
      </c>
      <c r="N36" s="27">
        <f t="shared" si="1"/>
        <v>1</v>
      </c>
      <c r="AA36" s="28">
        <v>14</v>
      </c>
      <c r="AB36" s="29">
        <v>12</v>
      </c>
      <c r="AC36" s="32"/>
      <c r="AD36" s="31">
        <v>12</v>
      </c>
      <c r="AE36" s="31">
        <v>10</v>
      </c>
      <c r="AF36" s="31">
        <v>1</v>
      </c>
      <c r="AG36" s="31"/>
      <c r="AH36" s="31"/>
      <c r="AI36" s="31">
        <v>1</v>
      </c>
      <c r="AJ36" s="25">
        <f t="shared" si="6"/>
        <v>13</v>
      </c>
      <c r="AK36" s="26">
        <f t="shared" si="6"/>
        <v>11</v>
      </c>
      <c r="AL36" s="27">
        <f t="shared" si="3"/>
        <v>1</v>
      </c>
    </row>
    <row r="37" spans="1:38" ht="12.75" customHeight="1">
      <c r="A37" s="19" t="s">
        <v>71</v>
      </c>
      <c r="B37" s="20" t="s">
        <v>72</v>
      </c>
      <c r="C37" s="21">
        <f t="shared" si="4"/>
        <v>0</v>
      </c>
      <c r="D37" s="22">
        <f t="shared" si="0"/>
        <v>0</v>
      </c>
      <c r="E37" s="23">
        <f t="shared" si="0"/>
        <v>0</v>
      </c>
      <c r="F37" s="23">
        <f t="shared" si="0"/>
        <v>0</v>
      </c>
      <c r="G37" s="24">
        <f t="shared" si="0"/>
        <v>0</v>
      </c>
      <c r="H37" s="23">
        <f t="shared" si="0"/>
        <v>0</v>
      </c>
      <c r="I37" s="24">
        <f t="shared" si="0"/>
        <v>0</v>
      </c>
      <c r="J37" s="23">
        <f t="shared" si="0"/>
        <v>0</v>
      </c>
      <c r="K37" s="24">
        <f t="shared" ref="K37:K49" si="7">ROUND(AI37,0)</f>
        <v>0</v>
      </c>
      <c r="L37" s="25">
        <f t="shared" si="5"/>
        <v>0</v>
      </c>
      <c r="M37" s="26">
        <f t="shared" si="5"/>
        <v>0</v>
      </c>
      <c r="N37" s="27">
        <f t="shared" si="1"/>
        <v>0</v>
      </c>
      <c r="AA37" s="28"/>
      <c r="AB37" s="29"/>
      <c r="AC37" s="32"/>
      <c r="AD37" s="31"/>
      <c r="AE37" s="31"/>
      <c r="AF37" s="31"/>
      <c r="AG37" s="31"/>
      <c r="AH37" s="31"/>
      <c r="AI37" s="31"/>
      <c r="AJ37" s="25">
        <f t="shared" si="6"/>
        <v>0</v>
      </c>
      <c r="AK37" s="26">
        <f t="shared" si="6"/>
        <v>0</v>
      </c>
      <c r="AL37" s="27">
        <f t="shared" si="3"/>
        <v>0</v>
      </c>
    </row>
    <row r="38" spans="1:38" ht="12.75" customHeight="1">
      <c r="A38" s="19" t="s">
        <v>73</v>
      </c>
      <c r="B38" s="20" t="s">
        <v>74</v>
      </c>
      <c r="C38" s="21">
        <f t="shared" si="4"/>
        <v>177</v>
      </c>
      <c r="D38" s="22">
        <f t="shared" si="4"/>
        <v>288</v>
      </c>
      <c r="E38" s="23">
        <f t="shared" si="4"/>
        <v>0</v>
      </c>
      <c r="F38" s="23">
        <f t="shared" si="4"/>
        <v>165</v>
      </c>
      <c r="G38" s="24">
        <f t="shared" si="4"/>
        <v>227</v>
      </c>
      <c r="H38" s="23">
        <f t="shared" si="4"/>
        <v>0</v>
      </c>
      <c r="I38" s="24">
        <f t="shared" si="4"/>
        <v>1</v>
      </c>
      <c r="J38" s="23">
        <f t="shared" si="4"/>
        <v>4</v>
      </c>
      <c r="K38" s="24">
        <f t="shared" si="7"/>
        <v>43</v>
      </c>
      <c r="L38" s="25">
        <f t="shared" si="5"/>
        <v>169</v>
      </c>
      <c r="M38" s="26">
        <f t="shared" si="5"/>
        <v>271</v>
      </c>
      <c r="N38" s="27">
        <f t="shared" si="1"/>
        <v>1</v>
      </c>
      <c r="AA38" s="28">
        <v>177</v>
      </c>
      <c r="AB38" s="29">
        <v>288</v>
      </c>
      <c r="AC38" s="32"/>
      <c r="AD38" s="31">
        <v>165</v>
      </c>
      <c r="AE38" s="31">
        <v>227</v>
      </c>
      <c r="AF38" s="31"/>
      <c r="AG38" s="31">
        <v>1</v>
      </c>
      <c r="AH38" s="31">
        <v>4</v>
      </c>
      <c r="AI38" s="31">
        <v>43</v>
      </c>
      <c r="AJ38" s="25">
        <f t="shared" si="6"/>
        <v>169</v>
      </c>
      <c r="AK38" s="26">
        <f t="shared" si="6"/>
        <v>271</v>
      </c>
      <c r="AL38" s="27">
        <f t="shared" si="3"/>
        <v>1</v>
      </c>
    </row>
    <row r="39" spans="1:38" ht="12.75" customHeight="1">
      <c r="A39" s="19" t="s">
        <v>75</v>
      </c>
      <c r="B39" s="20" t="s">
        <v>76</v>
      </c>
      <c r="C39" s="21">
        <f t="shared" si="4"/>
        <v>0</v>
      </c>
      <c r="D39" s="22">
        <f t="shared" si="4"/>
        <v>0</v>
      </c>
      <c r="E39" s="23">
        <f t="shared" si="4"/>
        <v>0</v>
      </c>
      <c r="F39" s="23">
        <f t="shared" si="4"/>
        <v>0</v>
      </c>
      <c r="G39" s="24">
        <f t="shared" si="4"/>
        <v>0</v>
      </c>
      <c r="H39" s="23">
        <f t="shared" si="4"/>
        <v>0</v>
      </c>
      <c r="I39" s="24">
        <f t="shared" si="4"/>
        <v>0</v>
      </c>
      <c r="J39" s="23">
        <f t="shared" si="4"/>
        <v>0</v>
      </c>
      <c r="K39" s="24">
        <f t="shared" si="7"/>
        <v>0</v>
      </c>
      <c r="L39" s="25">
        <f t="shared" si="5"/>
        <v>0</v>
      </c>
      <c r="M39" s="26">
        <f t="shared" si="5"/>
        <v>0</v>
      </c>
      <c r="N39" s="27">
        <f t="shared" si="1"/>
        <v>0</v>
      </c>
      <c r="AA39" s="28"/>
      <c r="AB39" s="29"/>
      <c r="AC39" s="32"/>
      <c r="AD39" s="31"/>
      <c r="AE39" s="31"/>
      <c r="AF39" s="31"/>
      <c r="AG39" s="31"/>
      <c r="AH39" s="31"/>
      <c r="AI39" s="31"/>
      <c r="AJ39" s="25">
        <f t="shared" si="6"/>
        <v>0</v>
      </c>
      <c r="AK39" s="26">
        <f t="shared" si="6"/>
        <v>0</v>
      </c>
      <c r="AL39" s="27">
        <f t="shared" si="3"/>
        <v>0</v>
      </c>
    </row>
    <row r="40" spans="1:38" ht="12.75" customHeight="1">
      <c r="A40" s="19" t="s">
        <v>77</v>
      </c>
      <c r="B40" s="20" t="s">
        <v>78</v>
      </c>
      <c r="C40" s="21">
        <f t="shared" si="4"/>
        <v>24</v>
      </c>
      <c r="D40" s="22">
        <f t="shared" si="4"/>
        <v>36</v>
      </c>
      <c r="E40" s="23">
        <f t="shared" si="4"/>
        <v>0</v>
      </c>
      <c r="F40" s="23">
        <f t="shared" si="4"/>
        <v>22</v>
      </c>
      <c r="G40" s="24">
        <f t="shared" si="4"/>
        <v>28</v>
      </c>
      <c r="H40" s="23">
        <f t="shared" si="4"/>
        <v>0</v>
      </c>
      <c r="I40" s="24">
        <f t="shared" si="4"/>
        <v>1</v>
      </c>
      <c r="J40" s="23">
        <f t="shared" si="4"/>
        <v>1</v>
      </c>
      <c r="K40" s="24">
        <f t="shared" si="7"/>
        <v>7</v>
      </c>
      <c r="L40" s="25">
        <f t="shared" si="5"/>
        <v>23</v>
      </c>
      <c r="M40" s="26">
        <f t="shared" si="5"/>
        <v>36</v>
      </c>
      <c r="N40" s="27">
        <f t="shared" si="1"/>
        <v>1</v>
      </c>
      <c r="AA40" s="28">
        <v>24</v>
      </c>
      <c r="AB40" s="29">
        <v>36</v>
      </c>
      <c r="AC40" s="32"/>
      <c r="AD40" s="31">
        <v>22</v>
      </c>
      <c r="AE40" s="31">
        <v>28</v>
      </c>
      <c r="AF40" s="31"/>
      <c r="AG40" s="31">
        <v>1</v>
      </c>
      <c r="AH40" s="31">
        <v>1</v>
      </c>
      <c r="AI40" s="31">
        <v>7</v>
      </c>
      <c r="AJ40" s="25">
        <f t="shared" si="6"/>
        <v>23</v>
      </c>
      <c r="AK40" s="26">
        <f t="shared" si="6"/>
        <v>36</v>
      </c>
      <c r="AL40" s="27">
        <f t="shared" si="3"/>
        <v>1</v>
      </c>
    </row>
    <row r="41" spans="1:38" ht="12.75" customHeight="1">
      <c r="A41" s="19" t="s">
        <v>79</v>
      </c>
      <c r="B41" s="20" t="s">
        <v>80</v>
      </c>
      <c r="C41" s="21">
        <f t="shared" si="4"/>
        <v>27</v>
      </c>
      <c r="D41" s="22">
        <f t="shared" si="4"/>
        <v>97</v>
      </c>
      <c r="E41" s="23">
        <f t="shared" si="4"/>
        <v>0</v>
      </c>
      <c r="F41" s="23">
        <f t="shared" si="4"/>
        <v>25</v>
      </c>
      <c r="G41" s="24">
        <f t="shared" si="4"/>
        <v>81</v>
      </c>
      <c r="H41" s="23">
        <f t="shared" si="4"/>
        <v>0</v>
      </c>
      <c r="I41" s="24">
        <f t="shared" si="4"/>
        <v>1</v>
      </c>
      <c r="J41" s="23">
        <f t="shared" si="4"/>
        <v>0</v>
      </c>
      <c r="K41" s="24">
        <f t="shared" si="7"/>
        <v>15</v>
      </c>
      <c r="L41" s="25">
        <f t="shared" ref="L41:M49" si="8">F41+H41+J41</f>
        <v>25</v>
      </c>
      <c r="M41" s="26">
        <f t="shared" si="8"/>
        <v>97</v>
      </c>
      <c r="N41" s="27">
        <f t="shared" si="1"/>
        <v>1</v>
      </c>
      <c r="AA41" s="28">
        <v>27</v>
      </c>
      <c r="AB41" s="29">
        <v>97</v>
      </c>
      <c r="AC41" s="32"/>
      <c r="AD41" s="31">
        <v>25</v>
      </c>
      <c r="AE41" s="31">
        <v>81</v>
      </c>
      <c r="AF41" s="31"/>
      <c r="AG41" s="31">
        <v>1</v>
      </c>
      <c r="AH41" s="31"/>
      <c r="AI41" s="31">
        <v>15</v>
      </c>
      <c r="AJ41" s="25">
        <f t="shared" si="6"/>
        <v>25</v>
      </c>
      <c r="AK41" s="26">
        <f t="shared" si="6"/>
        <v>97</v>
      </c>
      <c r="AL41" s="27">
        <f t="shared" si="3"/>
        <v>1</v>
      </c>
    </row>
    <row r="42" spans="1:38" ht="12.75" customHeight="1">
      <c r="A42" s="19" t="s">
        <v>81</v>
      </c>
      <c r="B42" s="20" t="s">
        <v>82</v>
      </c>
      <c r="C42" s="21">
        <f t="shared" si="4"/>
        <v>22</v>
      </c>
      <c r="D42" s="22">
        <f t="shared" si="4"/>
        <v>43</v>
      </c>
      <c r="E42" s="23">
        <f t="shared" si="4"/>
        <v>1078</v>
      </c>
      <c r="F42" s="23">
        <f t="shared" si="4"/>
        <v>21</v>
      </c>
      <c r="G42" s="24">
        <f t="shared" si="4"/>
        <v>39</v>
      </c>
      <c r="H42" s="23">
        <f t="shared" si="4"/>
        <v>1</v>
      </c>
      <c r="I42" s="24">
        <f t="shared" si="4"/>
        <v>0</v>
      </c>
      <c r="J42" s="23">
        <f t="shared" si="4"/>
        <v>0</v>
      </c>
      <c r="K42" s="24">
        <f t="shared" si="7"/>
        <v>4</v>
      </c>
      <c r="L42" s="25">
        <f t="shared" si="8"/>
        <v>22</v>
      </c>
      <c r="M42" s="26">
        <f t="shared" si="8"/>
        <v>43</v>
      </c>
      <c r="N42" s="27">
        <f t="shared" si="1"/>
        <v>1</v>
      </c>
      <c r="AA42" s="28">
        <v>22</v>
      </c>
      <c r="AB42" s="29">
        <v>43</v>
      </c>
      <c r="AC42" s="32">
        <v>1078</v>
      </c>
      <c r="AD42" s="31">
        <v>21</v>
      </c>
      <c r="AE42" s="31">
        <v>39</v>
      </c>
      <c r="AF42" s="31">
        <v>1</v>
      </c>
      <c r="AG42" s="31"/>
      <c r="AH42" s="31"/>
      <c r="AI42" s="31">
        <v>4</v>
      </c>
      <c r="AJ42" s="25">
        <f t="shared" si="6"/>
        <v>22</v>
      </c>
      <c r="AK42" s="26">
        <f t="shared" si="6"/>
        <v>43</v>
      </c>
      <c r="AL42" s="27">
        <f t="shared" si="3"/>
        <v>1</v>
      </c>
    </row>
    <row r="43" spans="1:38" ht="12.75" customHeight="1">
      <c r="A43" s="19" t="s">
        <v>83</v>
      </c>
      <c r="B43" s="20" t="s">
        <v>84</v>
      </c>
      <c r="C43" s="21">
        <f t="shared" si="4"/>
        <v>8</v>
      </c>
      <c r="D43" s="22">
        <f t="shared" si="4"/>
        <v>2</v>
      </c>
      <c r="E43" s="23">
        <f t="shared" si="4"/>
        <v>0</v>
      </c>
      <c r="F43" s="23">
        <f t="shared" si="4"/>
        <v>7</v>
      </c>
      <c r="G43" s="24">
        <f t="shared" si="4"/>
        <v>2</v>
      </c>
      <c r="H43" s="23">
        <f t="shared" si="4"/>
        <v>0</v>
      </c>
      <c r="I43" s="24">
        <f t="shared" si="4"/>
        <v>0</v>
      </c>
      <c r="J43" s="23">
        <f t="shared" si="4"/>
        <v>0</v>
      </c>
      <c r="K43" s="24">
        <f t="shared" si="7"/>
        <v>0</v>
      </c>
      <c r="L43" s="25">
        <f t="shared" si="8"/>
        <v>7</v>
      </c>
      <c r="M43" s="26">
        <f t="shared" si="8"/>
        <v>2</v>
      </c>
      <c r="N43" s="27">
        <f t="shared" si="1"/>
        <v>1</v>
      </c>
      <c r="AA43" s="28">
        <v>8</v>
      </c>
      <c r="AB43" s="29">
        <v>2</v>
      </c>
      <c r="AC43" s="32"/>
      <c r="AD43" s="31">
        <v>7</v>
      </c>
      <c r="AE43" s="31">
        <v>2</v>
      </c>
      <c r="AF43" s="31"/>
      <c r="AG43" s="31"/>
      <c r="AH43" s="31"/>
      <c r="AI43" s="31"/>
      <c r="AJ43" s="25">
        <f t="shared" si="6"/>
        <v>7</v>
      </c>
      <c r="AK43" s="26">
        <f t="shared" si="6"/>
        <v>2</v>
      </c>
      <c r="AL43" s="27">
        <f t="shared" si="3"/>
        <v>1</v>
      </c>
    </row>
    <row r="44" spans="1:38" ht="12.75" customHeight="1">
      <c r="A44" s="19" t="s">
        <v>85</v>
      </c>
      <c r="B44" s="20" t="s">
        <v>86</v>
      </c>
      <c r="C44" s="21">
        <f t="shared" si="4"/>
        <v>4</v>
      </c>
      <c r="D44" s="22">
        <f t="shared" si="4"/>
        <v>1</v>
      </c>
      <c r="E44" s="23">
        <f t="shared" si="4"/>
        <v>0</v>
      </c>
      <c r="F44" s="23">
        <f t="shared" si="4"/>
        <v>3</v>
      </c>
      <c r="G44" s="24">
        <f t="shared" si="4"/>
        <v>1</v>
      </c>
      <c r="H44" s="23">
        <f t="shared" si="4"/>
        <v>0</v>
      </c>
      <c r="I44" s="24">
        <f t="shared" si="4"/>
        <v>0</v>
      </c>
      <c r="J44" s="23">
        <f t="shared" si="4"/>
        <v>0</v>
      </c>
      <c r="K44" s="24">
        <f t="shared" si="7"/>
        <v>0</v>
      </c>
      <c r="L44" s="25">
        <f t="shared" si="8"/>
        <v>3</v>
      </c>
      <c r="M44" s="26">
        <f t="shared" si="8"/>
        <v>1</v>
      </c>
      <c r="N44" s="27">
        <f t="shared" si="1"/>
        <v>1</v>
      </c>
      <c r="AA44" s="28">
        <v>4</v>
      </c>
      <c r="AB44" s="29">
        <v>1</v>
      </c>
      <c r="AC44" s="32"/>
      <c r="AD44" s="31">
        <v>3</v>
      </c>
      <c r="AE44" s="31">
        <v>1</v>
      </c>
      <c r="AF44" s="31"/>
      <c r="AG44" s="31"/>
      <c r="AH44" s="31"/>
      <c r="AI44" s="31"/>
      <c r="AJ44" s="25">
        <f t="shared" si="6"/>
        <v>3</v>
      </c>
      <c r="AK44" s="26">
        <f t="shared" si="6"/>
        <v>1</v>
      </c>
      <c r="AL44" s="27">
        <f t="shared" si="3"/>
        <v>1</v>
      </c>
    </row>
    <row r="45" spans="1:38" ht="12.75" customHeight="1">
      <c r="A45" s="19" t="s">
        <v>87</v>
      </c>
      <c r="B45" s="20" t="s">
        <v>88</v>
      </c>
      <c r="C45" s="21">
        <f t="shared" si="4"/>
        <v>3</v>
      </c>
      <c r="D45" s="22">
        <f t="shared" si="4"/>
        <v>1</v>
      </c>
      <c r="E45" s="23">
        <f t="shared" si="4"/>
        <v>0</v>
      </c>
      <c r="F45" s="23">
        <f t="shared" si="4"/>
        <v>3</v>
      </c>
      <c r="G45" s="24">
        <f t="shared" si="4"/>
        <v>0</v>
      </c>
      <c r="H45" s="23">
        <f t="shared" si="4"/>
        <v>0</v>
      </c>
      <c r="I45" s="24">
        <f t="shared" si="4"/>
        <v>0</v>
      </c>
      <c r="J45" s="23">
        <f t="shared" si="4"/>
        <v>0</v>
      </c>
      <c r="K45" s="24">
        <f t="shared" si="7"/>
        <v>1</v>
      </c>
      <c r="L45" s="25">
        <f t="shared" si="8"/>
        <v>3</v>
      </c>
      <c r="M45" s="26">
        <f t="shared" si="8"/>
        <v>1</v>
      </c>
      <c r="N45" s="27">
        <f t="shared" si="1"/>
        <v>1</v>
      </c>
      <c r="AA45" s="28">
        <v>3</v>
      </c>
      <c r="AB45" s="29">
        <v>1</v>
      </c>
      <c r="AC45" s="32"/>
      <c r="AD45" s="31">
        <v>3</v>
      </c>
      <c r="AE45" s="31"/>
      <c r="AF45" s="31"/>
      <c r="AG45" s="31"/>
      <c r="AH45" s="31"/>
      <c r="AI45" s="31">
        <v>1</v>
      </c>
      <c r="AJ45" s="25">
        <f t="shared" si="6"/>
        <v>3</v>
      </c>
      <c r="AK45" s="26">
        <f t="shared" si="6"/>
        <v>1</v>
      </c>
      <c r="AL45" s="27">
        <f t="shared" si="3"/>
        <v>1</v>
      </c>
    </row>
    <row r="46" spans="1:38" ht="12.75" customHeight="1">
      <c r="A46" s="19" t="s">
        <v>89</v>
      </c>
      <c r="B46" s="20" t="s">
        <v>90</v>
      </c>
      <c r="C46" s="21">
        <f t="shared" si="4"/>
        <v>0</v>
      </c>
      <c r="D46" s="22">
        <f t="shared" si="4"/>
        <v>0</v>
      </c>
      <c r="E46" s="23">
        <f t="shared" si="4"/>
        <v>0</v>
      </c>
      <c r="F46" s="23">
        <f t="shared" si="4"/>
        <v>0</v>
      </c>
      <c r="G46" s="24">
        <f t="shared" si="4"/>
        <v>0</v>
      </c>
      <c r="H46" s="23">
        <f t="shared" si="4"/>
        <v>0</v>
      </c>
      <c r="I46" s="24">
        <f t="shared" si="4"/>
        <v>0</v>
      </c>
      <c r="J46" s="23">
        <f t="shared" si="4"/>
        <v>0</v>
      </c>
      <c r="K46" s="24">
        <f t="shared" si="7"/>
        <v>0</v>
      </c>
      <c r="L46" s="25">
        <f t="shared" si="8"/>
        <v>0</v>
      </c>
      <c r="M46" s="26">
        <f t="shared" si="8"/>
        <v>0</v>
      </c>
      <c r="N46" s="27">
        <f t="shared" si="1"/>
        <v>0</v>
      </c>
      <c r="AA46" s="28"/>
      <c r="AB46" s="29"/>
      <c r="AC46" s="32"/>
      <c r="AD46" s="31"/>
      <c r="AE46" s="31"/>
      <c r="AF46" s="31"/>
      <c r="AG46" s="31"/>
      <c r="AH46" s="31"/>
      <c r="AI46" s="31"/>
      <c r="AJ46" s="25">
        <f t="shared" si="6"/>
        <v>0</v>
      </c>
      <c r="AK46" s="26">
        <f t="shared" si="6"/>
        <v>0</v>
      </c>
      <c r="AL46" s="27">
        <f t="shared" si="3"/>
        <v>0</v>
      </c>
    </row>
    <row r="47" spans="1:38" ht="12.75" customHeight="1">
      <c r="A47" s="19" t="s">
        <v>91</v>
      </c>
      <c r="B47" s="20" t="s">
        <v>92</v>
      </c>
      <c r="C47" s="21">
        <f t="shared" si="4"/>
        <v>0</v>
      </c>
      <c r="D47" s="22">
        <f t="shared" si="4"/>
        <v>0</v>
      </c>
      <c r="E47" s="23">
        <f t="shared" si="4"/>
        <v>17</v>
      </c>
      <c r="F47" s="23">
        <f t="shared" si="4"/>
        <v>0</v>
      </c>
      <c r="G47" s="24">
        <f t="shared" si="4"/>
        <v>0</v>
      </c>
      <c r="H47" s="23">
        <f t="shared" si="4"/>
        <v>0</v>
      </c>
      <c r="I47" s="24">
        <f t="shared" si="4"/>
        <v>0</v>
      </c>
      <c r="J47" s="23">
        <f t="shared" si="4"/>
        <v>0</v>
      </c>
      <c r="K47" s="24">
        <f t="shared" si="7"/>
        <v>0</v>
      </c>
      <c r="L47" s="25">
        <f t="shared" si="8"/>
        <v>0</v>
      </c>
      <c r="M47" s="26">
        <f t="shared" si="8"/>
        <v>0</v>
      </c>
      <c r="N47" s="27">
        <f t="shared" si="1"/>
        <v>0</v>
      </c>
      <c r="AA47" s="28"/>
      <c r="AB47" s="29"/>
      <c r="AC47" s="32">
        <v>17</v>
      </c>
      <c r="AD47" s="31"/>
      <c r="AE47" s="31"/>
      <c r="AF47" s="31"/>
      <c r="AG47" s="31"/>
      <c r="AH47" s="31"/>
      <c r="AI47" s="31"/>
      <c r="AJ47" s="25">
        <f t="shared" si="6"/>
        <v>0</v>
      </c>
      <c r="AK47" s="26">
        <f t="shared" si="6"/>
        <v>0</v>
      </c>
      <c r="AL47" s="27">
        <f t="shared" si="3"/>
        <v>0</v>
      </c>
    </row>
    <row r="48" spans="1:38" ht="12.75" customHeight="1">
      <c r="A48" s="19" t="s">
        <v>93</v>
      </c>
      <c r="B48" s="20" t="s">
        <v>94</v>
      </c>
      <c r="C48" s="21">
        <f t="shared" si="4"/>
        <v>2</v>
      </c>
      <c r="D48" s="22">
        <f t="shared" si="4"/>
        <v>0</v>
      </c>
      <c r="E48" s="23">
        <f t="shared" si="4"/>
        <v>0</v>
      </c>
      <c r="F48" s="23">
        <f t="shared" si="4"/>
        <v>2</v>
      </c>
      <c r="G48" s="24">
        <f t="shared" si="4"/>
        <v>0</v>
      </c>
      <c r="H48" s="23">
        <f t="shared" si="4"/>
        <v>0</v>
      </c>
      <c r="I48" s="24">
        <f t="shared" si="4"/>
        <v>0</v>
      </c>
      <c r="J48" s="23">
        <f t="shared" si="4"/>
        <v>0</v>
      </c>
      <c r="K48" s="24">
        <f t="shared" si="7"/>
        <v>0</v>
      </c>
      <c r="L48" s="25">
        <f>F48+H48+J48</f>
        <v>2</v>
      </c>
      <c r="M48" s="26">
        <f>G48+I48+K48</f>
        <v>0</v>
      </c>
      <c r="N48" s="27">
        <f t="shared" si="1"/>
        <v>1</v>
      </c>
      <c r="AA48" s="28">
        <v>2</v>
      </c>
      <c r="AB48" s="29"/>
      <c r="AC48" s="32"/>
      <c r="AD48" s="31">
        <v>2</v>
      </c>
      <c r="AE48" s="31"/>
      <c r="AF48" s="31"/>
      <c r="AG48" s="31"/>
      <c r="AH48" s="31"/>
      <c r="AI48" s="31"/>
      <c r="AJ48" s="25">
        <f>AD48+AF48+AH48</f>
        <v>2</v>
      </c>
      <c r="AK48" s="26">
        <f>AE48+AG48+AI48</f>
        <v>0</v>
      </c>
      <c r="AL48" s="27">
        <f t="shared" si="3"/>
        <v>1</v>
      </c>
    </row>
    <row r="49" spans="1:38" ht="12.75" customHeight="1" thickBot="1">
      <c r="A49" s="19" t="s">
        <v>95</v>
      </c>
      <c r="B49" s="20" t="s">
        <v>96</v>
      </c>
      <c r="C49" s="21">
        <f t="shared" si="4"/>
        <v>0</v>
      </c>
      <c r="D49" s="22">
        <f t="shared" si="4"/>
        <v>0</v>
      </c>
      <c r="E49" s="23">
        <f t="shared" si="4"/>
        <v>0</v>
      </c>
      <c r="F49" s="23">
        <f t="shared" si="4"/>
        <v>0</v>
      </c>
      <c r="G49" s="24">
        <f t="shared" si="4"/>
        <v>0</v>
      </c>
      <c r="H49" s="23">
        <f t="shared" si="4"/>
        <v>0</v>
      </c>
      <c r="I49" s="24">
        <f t="shared" si="4"/>
        <v>0</v>
      </c>
      <c r="J49" s="23">
        <f t="shared" si="4"/>
        <v>0</v>
      </c>
      <c r="K49" s="24">
        <f t="shared" si="7"/>
        <v>0</v>
      </c>
      <c r="L49" s="25">
        <f t="shared" si="8"/>
        <v>0</v>
      </c>
      <c r="M49" s="26">
        <f t="shared" si="8"/>
        <v>0</v>
      </c>
      <c r="N49" s="27">
        <f t="shared" si="1"/>
        <v>0</v>
      </c>
      <c r="AA49" s="28"/>
      <c r="AB49" s="29"/>
      <c r="AC49" s="32"/>
      <c r="AD49" s="31"/>
      <c r="AE49" s="31"/>
      <c r="AF49" s="31"/>
      <c r="AG49" s="31"/>
      <c r="AH49" s="31"/>
      <c r="AI49" s="31"/>
      <c r="AJ49" s="25">
        <f>AD49+AF49+AH49</f>
        <v>0</v>
      </c>
      <c r="AK49" s="26">
        <f>AE49+AG49+AI49</f>
        <v>0</v>
      </c>
      <c r="AL49" s="27">
        <f t="shared" si="3"/>
        <v>0</v>
      </c>
    </row>
    <row r="50" spans="1:38" ht="15.75" customHeight="1" thickTop="1" thickBot="1">
      <c r="A50" s="33" t="s">
        <v>97</v>
      </c>
      <c r="B50" s="34"/>
      <c r="C50" s="35">
        <f t="shared" ref="C50:M50" si="9">SUM(C6:C49)</f>
        <v>2161</v>
      </c>
      <c r="D50" s="36">
        <f t="shared" si="9"/>
        <v>3492</v>
      </c>
      <c r="E50" s="35">
        <f t="shared" si="9"/>
        <v>6134</v>
      </c>
      <c r="F50" s="35">
        <f t="shared" si="9"/>
        <v>1977</v>
      </c>
      <c r="G50" s="36">
        <f t="shared" si="9"/>
        <v>2800</v>
      </c>
      <c r="H50" s="35">
        <f t="shared" si="9"/>
        <v>31</v>
      </c>
      <c r="I50" s="36">
        <f t="shared" si="9"/>
        <v>65</v>
      </c>
      <c r="J50" s="35">
        <f t="shared" si="9"/>
        <v>74</v>
      </c>
      <c r="K50" s="36">
        <f t="shared" si="9"/>
        <v>425</v>
      </c>
      <c r="L50" s="35">
        <f t="shared" si="9"/>
        <v>2082</v>
      </c>
      <c r="M50" s="37">
        <f t="shared" si="9"/>
        <v>3290</v>
      </c>
      <c r="AA50" s="35">
        <f t="shared" ref="AA50:AK50" si="10">SUM(AA6:AA49)</f>
        <v>2161</v>
      </c>
      <c r="AB50" s="36">
        <f t="shared" si="10"/>
        <v>3492</v>
      </c>
      <c r="AC50" s="35">
        <f t="shared" si="10"/>
        <v>6134</v>
      </c>
      <c r="AD50" s="35">
        <f t="shared" si="10"/>
        <v>1977</v>
      </c>
      <c r="AE50" s="36">
        <f t="shared" si="10"/>
        <v>2800</v>
      </c>
      <c r="AF50" s="35">
        <f t="shared" si="10"/>
        <v>31</v>
      </c>
      <c r="AG50" s="36">
        <f t="shared" si="10"/>
        <v>65</v>
      </c>
      <c r="AH50" s="35">
        <f t="shared" si="10"/>
        <v>74</v>
      </c>
      <c r="AI50" s="36">
        <f t="shared" si="10"/>
        <v>425</v>
      </c>
      <c r="AJ50" s="35">
        <f t="shared" si="10"/>
        <v>2082</v>
      </c>
      <c r="AK50" s="37">
        <f t="shared" si="10"/>
        <v>3290</v>
      </c>
    </row>
    <row r="51" spans="1:38" ht="15.75" customHeight="1" thickBot="1">
      <c r="A51" s="38" t="str">
        <f>IF(A200="","    ATTENZIONE: IL CAMPO NOTE E' OBBLIGATORIO","")</f>
        <v xml:space="preserve">    ATTENZIONE: IL CAMPO NOTE E' OBBLIGATORIO</v>
      </c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</row>
    <row r="52" spans="1:38" ht="11.25" hidden="1" customHeight="1"/>
    <row r="53" spans="1:38" ht="11.25" hidden="1" customHeight="1"/>
    <row r="54" spans="1:38" ht="11.25" hidden="1" customHeight="1"/>
    <row r="55" spans="1:38" ht="11.25" hidden="1" customHeight="1"/>
    <row r="56" spans="1:38" ht="11.25" hidden="1" customHeight="1">
      <c r="A56" s="42"/>
    </row>
    <row r="57" spans="1:38" ht="11.25" hidden="1" customHeight="1"/>
    <row r="58" spans="1:38" ht="12" hidden="1" thickBot="1"/>
    <row r="59" spans="1:38" ht="12" hidden="1" thickBot="1"/>
    <row r="60" spans="1:38" ht="12" hidden="1" thickBot="1"/>
    <row r="61" spans="1:38" ht="12" hidden="1" thickBot="1"/>
    <row r="62" spans="1:38" ht="12" hidden="1" thickBot="1"/>
    <row r="63" spans="1:38" ht="12" hidden="1" thickBot="1"/>
    <row r="64" spans="1:38" ht="12" hidden="1" thickBot="1"/>
    <row r="65" ht="12" hidden="1" thickBot="1"/>
    <row r="66" ht="12" hidden="1" thickBot="1"/>
    <row r="67" ht="12" hidden="1" thickBot="1"/>
    <row r="68" ht="12" hidden="1" thickBot="1"/>
    <row r="69" ht="12" hidden="1" thickBot="1"/>
    <row r="70" ht="12" hidden="1" thickBot="1"/>
    <row r="71" ht="12" hidden="1" thickBot="1"/>
    <row r="72" ht="12" hidden="1" thickBot="1"/>
    <row r="73" ht="12" hidden="1" thickBot="1"/>
    <row r="74" ht="12" hidden="1" thickBot="1"/>
    <row r="75" ht="12" hidden="1" thickBot="1"/>
    <row r="76" ht="12" hidden="1" thickBot="1"/>
    <row r="77" ht="12" hidden="1" thickBot="1"/>
    <row r="78" ht="12" hidden="1" thickBot="1"/>
    <row r="79" ht="12" hidden="1" thickBot="1"/>
    <row r="80" ht="12" hidden="1" thickBot="1"/>
    <row r="81" ht="12" hidden="1" thickBot="1"/>
    <row r="82" ht="12" hidden="1" thickBot="1"/>
    <row r="83" ht="12" hidden="1" thickBot="1"/>
    <row r="84" ht="12" hidden="1" thickBot="1"/>
    <row r="85" ht="12" hidden="1" thickBot="1"/>
    <row r="86" ht="12" hidden="1" thickBot="1"/>
    <row r="87" ht="12" hidden="1" thickBot="1"/>
    <row r="88" ht="12" hidden="1" thickBot="1"/>
    <row r="89" ht="12" hidden="1" thickBot="1"/>
    <row r="90" ht="12" hidden="1" thickBot="1"/>
    <row r="91" ht="12" hidden="1" thickBot="1"/>
    <row r="92" ht="12" hidden="1" thickBot="1"/>
    <row r="93" ht="12" hidden="1" thickBot="1"/>
    <row r="94" ht="12" hidden="1" thickBot="1"/>
    <row r="95" ht="12" hidden="1" thickBot="1"/>
    <row r="96" ht="12" hidden="1" thickBot="1"/>
    <row r="97" ht="12" hidden="1" thickBot="1"/>
    <row r="98" ht="12" hidden="1" thickBot="1"/>
    <row r="99" ht="12" hidden="1" thickBot="1"/>
    <row r="100" ht="12" hidden="1" thickBot="1"/>
    <row r="101" ht="12" hidden="1" thickBot="1"/>
    <row r="102" ht="12" hidden="1" thickBot="1"/>
    <row r="103" ht="12" hidden="1" thickBot="1"/>
    <row r="104" ht="12" hidden="1" thickBot="1"/>
    <row r="105" ht="12" hidden="1" thickBot="1"/>
    <row r="106" ht="12" hidden="1" thickBot="1"/>
    <row r="107" ht="12" hidden="1" thickBot="1"/>
    <row r="108" ht="12" hidden="1" thickBot="1"/>
    <row r="109" ht="12" hidden="1" thickBot="1"/>
    <row r="110" ht="12" hidden="1" thickBot="1"/>
    <row r="111" ht="12" hidden="1" thickBot="1"/>
    <row r="112" ht="12" hidden="1" thickBot="1"/>
    <row r="113" ht="12" hidden="1" thickBot="1"/>
    <row r="114" ht="12" hidden="1" thickBot="1"/>
    <row r="115" ht="12" hidden="1" thickBot="1"/>
    <row r="116" ht="12" hidden="1" thickBot="1"/>
    <row r="117" ht="12" hidden="1" thickBot="1"/>
    <row r="118" ht="12" hidden="1" thickBot="1"/>
    <row r="119" ht="12" hidden="1" thickBot="1"/>
    <row r="120" ht="12" hidden="1" thickBot="1"/>
    <row r="121" ht="12" hidden="1" thickBot="1"/>
    <row r="122" ht="12" hidden="1" thickBot="1"/>
    <row r="123" ht="12" hidden="1" thickBot="1"/>
    <row r="124" ht="12" hidden="1" thickBot="1"/>
    <row r="125" ht="12" hidden="1" thickBot="1"/>
    <row r="126" ht="12" hidden="1" thickBot="1"/>
    <row r="127" ht="12" hidden="1" thickBot="1"/>
    <row r="128" ht="12" hidden="1" thickBot="1"/>
    <row r="129" ht="12" hidden="1" thickBot="1"/>
    <row r="130" ht="12" hidden="1" thickBot="1"/>
    <row r="131" ht="12" hidden="1" thickBot="1"/>
    <row r="132" ht="12" hidden="1" thickBot="1"/>
    <row r="133" ht="12" hidden="1" thickBot="1"/>
    <row r="134" ht="12" hidden="1" thickBot="1"/>
    <row r="135" ht="12" hidden="1" thickBot="1"/>
    <row r="136" ht="12" hidden="1" thickBot="1"/>
    <row r="137" ht="12" hidden="1" thickBot="1"/>
    <row r="138" ht="12" hidden="1" thickBot="1"/>
    <row r="139" ht="12" hidden="1" thickBot="1"/>
    <row r="140" ht="12" hidden="1" thickBot="1"/>
    <row r="141" ht="12" hidden="1" thickBot="1"/>
    <row r="142" ht="12" hidden="1" thickBot="1"/>
    <row r="143" ht="12" hidden="1" thickBot="1"/>
    <row r="144" ht="12" hidden="1" thickBot="1"/>
    <row r="145" ht="12" hidden="1" thickBot="1"/>
    <row r="146" ht="12" hidden="1" thickBot="1"/>
    <row r="147" ht="12" hidden="1" thickBot="1"/>
    <row r="148" ht="12" hidden="1" thickBot="1"/>
    <row r="149" ht="12" hidden="1" thickBot="1"/>
    <row r="150" ht="12" hidden="1" thickBot="1"/>
    <row r="151" ht="12" hidden="1" thickBot="1"/>
    <row r="152" ht="12" hidden="1" thickBot="1"/>
    <row r="153" ht="12" hidden="1" thickBot="1"/>
    <row r="154" ht="12" hidden="1" thickBot="1"/>
    <row r="155" ht="12" hidden="1" thickBot="1"/>
    <row r="156" ht="12" hidden="1" thickBot="1"/>
    <row r="157" ht="12" hidden="1" thickBot="1"/>
    <row r="158" ht="12" hidden="1" thickBot="1"/>
    <row r="159" ht="12" hidden="1" thickBot="1"/>
    <row r="160" ht="12" hidden="1" thickBot="1"/>
    <row r="161" ht="12" hidden="1" thickBot="1"/>
    <row r="162" ht="12" hidden="1" thickBot="1"/>
    <row r="163" ht="12" hidden="1" thickBot="1"/>
    <row r="164" ht="12" hidden="1" thickBot="1"/>
    <row r="165" ht="12" hidden="1" thickBot="1"/>
    <row r="166" ht="12" hidden="1" thickBot="1"/>
    <row r="167" ht="12" hidden="1" thickBot="1"/>
    <row r="168" ht="12" hidden="1" thickBot="1"/>
    <row r="169" ht="12" hidden="1" thickBot="1"/>
    <row r="170" ht="12" hidden="1" thickBot="1"/>
    <row r="171" ht="12" hidden="1" thickBot="1"/>
    <row r="172" ht="12" hidden="1" thickBot="1"/>
    <row r="173" ht="12" hidden="1" thickBot="1"/>
    <row r="174" ht="12" hidden="1" thickBot="1"/>
    <row r="175" ht="12" hidden="1" thickBot="1"/>
    <row r="176" ht="12" hidden="1" thickBot="1"/>
    <row r="177" ht="12" hidden="1" thickBot="1"/>
    <row r="178" ht="12" hidden="1" thickBot="1"/>
    <row r="179" ht="12" hidden="1" thickBot="1"/>
    <row r="180" ht="12" hidden="1" thickBot="1"/>
    <row r="181" ht="12" hidden="1" thickBot="1"/>
    <row r="182" ht="12" hidden="1" thickBot="1"/>
    <row r="183" ht="12" hidden="1" thickBot="1"/>
    <row r="184" ht="12" hidden="1" thickBot="1"/>
    <row r="185" ht="12" hidden="1" thickBot="1"/>
    <row r="186" ht="12" hidden="1" thickBot="1"/>
    <row r="187" ht="12" hidden="1" thickBot="1"/>
    <row r="188" ht="12" hidden="1" thickBot="1"/>
    <row r="189" ht="12" hidden="1" thickBot="1"/>
    <row r="190" ht="12" hidden="1" thickBot="1"/>
    <row r="191" ht="12" hidden="1" thickBot="1"/>
    <row r="192" ht="12" hidden="1" thickBot="1"/>
    <row r="193" spans="1:37" ht="12" hidden="1" thickBot="1"/>
    <row r="194" spans="1:37" ht="12" hidden="1" thickBot="1"/>
    <row r="195" spans="1:37" ht="12" hidden="1" thickBot="1"/>
    <row r="196" spans="1:37" ht="12" hidden="1" thickBot="1"/>
    <row r="197" spans="1:37" ht="12" hidden="1" thickBot="1"/>
    <row r="198" spans="1:37" ht="12" hidden="1" thickBot="1"/>
    <row r="199" spans="1:37" ht="15.75" customHeight="1">
      <c r="A199" s="43" t="str">
        <f>"NOTE: Indicare il provvedimento di riferimento della dotazione organica in vigore al 31 dicembre "&amp;$M$1</f>
        <v>NOTE: Indicare il provvedimento di riferimento della dotazione organica in vigore al 31 dicembre 2015</v>
      </c>
      <c r="B199" s="44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6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8"/>
    </row>
    <row r="200" spans="1:37" ht="45" customHeight="1" thickBot="1">
      <c r="A200" s="50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2"/>
    </row>
    <row r="201" spans="1:37" ht="18.75" customHeight="1">
      <c r="A201" s="4" t="s">
        <v>98</v>
      </c>
    </row>
    <row r="202" spans="1:37">
      <c r="A202" s="4" t="s">
        <v>99</v>
      </c>
    </row>
    <row r="203" spans="1:37">
      <c r="A203" s="42" t="str">
        <f>"(*) inserire i dati comunicati nella tab.1 (colonna presenti al 31/12/"&amp;M1-1&amp;") della rilevazione dell'anno precedente"</f>
        <v>(*) inserire i dati comunicati nella tab.1 (colonna presenti al 31/12/2014) della rilevazione dell'anno precedente</v>
      </c>
    </row>
    <row r="204" spans="1:37">
      <c r="A204" s="4" t="s">
        <v>100</v>
      </c>
    </row>
    <row r="205" spans="1:37" ht="12.75">
      <c r="D205" s="49" t="str">
        <f>IF(LEN(A200)&gt;250,"ATTENZIONE: Il numero massimo di caratteri consentiti nel campo note è 250","")</f>
        <v/>
      </c>
      <c r="AB205" s="49" t="str">
        <f>IF(LEN(Y200)&gt;250,"ATTENZIONE: Il numero massimo di caratteri consentiti nel campo note è 250","")</f>
        <v/>
      </c>
    </row>
  </sheetData>
  <sheetProtection password="EA98" sheet="1" formatColumns="0" selectLockedCells="1"/>
  <mergeCells count="7">
    <mergeCell ref="A200:AK200"/>
    <mergeCell ref="H2:M2"/>
    <mergeCell ref="AF2:AK2"/>
    <mergeCell ref="C3:M3"/>
    <mergeCell ref="AA3:AK3"/>
    <mergeCell ref="A4:A5"/>
    <mergeCell ref="B4:B5"/>
  </mergeCells>
  <conditionalFormatting sqref="A6:M49">
    <cfRule type="expression" dxfId="3" priority="4" stopIfTrue="1">
      <formula>$N6&gt;0</formula>
    </cfRule>
  </conditionalFormatting>
  <conditionalFormatting sqref="AA6:AK49">
    <cfRule type="expression" dxfId="2" priority="3" stopIfTrue="1">
      <formula>$N6&gt;0</formula>
    </cfRule>
  </conditionalFormatting>
  <conditionalFormatting sqref="AA6:AB49">
    <cfRule type="expression" dxfId="1" priority="2" stopIfTrue="1">
      <formula>$N6&gt;0</formula>
    </cfRule>
  </conditionalFormatting>
  <conditionalFormatting sqref="AD6:AI49">
    <cfRule type="expression" dxfId="0" priority="1" stopIfTrue="1">
      <formula>$N6&gt;0</formula>
    </cfRule>
  </conditionalFormatting>
  <dataValidations count="1">
    <dataValidation type="whole" allowBlank="1" showInputMessage="1" showErrorMessage="1" errorTitle="ERRORE NEL DATO IMMESSO" error="INSERIRE SOLO NUMERI INTERI" sqref="F6:K49 AD6:AI49">
      <formula1>0</formula1>
      <formula2>999999999999</formula2>
    </dataValidation>
  </dataValidations>
  <printOptions horizontalCentered="1" verticalCentered="1"/>
  <pageMargins left="0" right="0" top="0.17" bottom="0.16" header="0.18" footer="0.2"/>
  <pageSetup paperSize="9" scale="75" orientation="landscape" horizontalDpi="300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t1</vt:lpstr>
      <vt:lpstr>'t1'!Area_stampa</vt:lpstr>
      <vt:lpstr>'t1'!Titoli_stampa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B606815</dc:creator>
  <cp:lastModifiedBy>B606815</cp:lastModifiedBy>
  <dcterms:created xsi:type="dcterms:W3CDTF">2016-06-13T12:10:28Z</dcterms:created>
  <dcterms:modified xsi:type="dcterms:W3CDTF">2016-06-13T12:12:54Z</dcterms:modified>
</cp:coreProperties>
</file>